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Lipova18 - Výměna PVC ve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'Lipova18 - Výměna PVC ve ...'!$C$121:$K$174</definedName>
    <definedName name="_xlnm.Print_Area" localSheetId="1">'Lipova18 - Výměna PVC ve ...'!$C$4:$J$76,'Lipova18 - Výměna PVC ve ...'!$C$82:$J$105,'Lipova18 - Výměna PVC ve ...'!$C$111:$K$174</definedName>
    <definedName name="_xlnm.Print_Titles" localSheetId="1">'Lipova18 - Výměna PVC ve 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T169"/>
  <c r="T168"/>
  <c r="R170"/>
  <c r="R169"/>
  <c r="R168"/>
  <c r="P170"/>
  <c r="P169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5"/>
  <c r="BH125"/>
  <c r="BG125"/>
  <c r="BF125"/>
  <c r="T125"/>
  <c r="T124"/>
  <c r="R125"/>
  <c r="R124"/>
  <c r="P125"/>
  <c r="P124"/>
  <c r="J119"/>
  <c r="J118"/>
  <c r="F118"/>
  <c r="F116"/>
  <c r="E114"/>
  <c r="J90"/>
  <c r="J89"/>
  <c r="F89"/>
  <c r="F87"/>
  <c r="E85"/>
  <c r="J16"/>
  <c r="E16"/>
  <c r="F90"/>
  <c r="J15"/>
  <c r="J10"/>
  <c r="J116"/>
  <c i="1" r="L90"/>
  <c r="AM90"/>
  <c r="AM89"/>
  <c r="L89"/>
  <c r="AM87"/>
  <c r="L87"/>
  <c r="L85"/>
  <c r="L84"/>
  <c i="2" r="BK174"/>
  <c r="J157"/>
  <c r="BK146"/>
  <c r="BK142"/>
  <c r="BK125"/>
  <c r="J167"/>
  <c r="J160"/>
  <c r="J154"/>
  <c r="J125"/>
  <c r="BK163"/>
  <c r="BK141"/>
  <c r="J132"/>
  <c r="BK154"/>
  <c r="J139"/>
  <c i="1" r="AS94"/>
  <c i="2" r="J172"/>
  <c r="J165"/>
  <c r="BK148"/>
  <c r="BK145"/>
  <c r="J174"/>
  <c r="BK165"/>
  <c r="J146"/>
  <c r="BK139"/>
  <c r="BK133"/>
  <c r="BK170"/>
  <c r="J155"/>
  <c r="J140"/>
  <c r="J153"/>
  <c r="BK144"/>
  <c r="J141"/>
  <c r="J133"/>
  <c r="BK167"/>
  <c r="BK162"/>
  <c r="BK156"/>
  <c r="BK143"/>
  <c r="BK131"/>
  <c r="BK155"/>
  <c r="J144"/>
  <c r="J134"/>
  <c r="BK132"/>
  <c r="BK172"/>
  <c r="BK157"/>
  <c r="J163"/>
  <c r="J159"/>
  <c r="J145"/>
  <c r="J142"/>
  <c r="BK140"/>
  <c r="J131"/>
  <c r="BK159"/>
  <c r="BK136"/>
  <c r="J170"/>
  <c r="J156"/>
  <c r="J143"/>
  <c r="J162"/>
  <c r="BK153"/>
  <c r="J136"/>
  <c r="BK160"/>
  <c r="J148"/>
  <c r="BK134"/>
  <c l="1" r="P130"/>
  <c r="P123"/>
  <c r="T130"/>
  <c r="T123"/>
  <c r="R138"/>
  <c r="T138"/>
  <c r="R147"/>
  <c r="BK130"/>
  <c r="J130"/>
  <c r="J97"/>
  <c r="R130"/>
  <c r="R123"/>
  <c r="BK138"/>
  <c r="J138"/>
  <c r="J99"/>
  <c r="P138"/>
  <c r="BK147"/>
  <c r="J147"/>
  <c r="J100"/>
  <c r="P147"/>
  <c r="T147"/>
  <c r="BK124"/>
  <c r="J124"/>
  <c r="J96"/>
  <c r="BK169"/>
  <c r="J169"/>
  <c r="J102"/>
  <c r="BK171"/>
  <c r="J171"/>
  <c r="J103"/>
  <c r="BK173"/>
  <c r="J173"/>
  <c r="J104"/>
  <c r="J87"/>
  <c r="BE133"/>
  <c r="BE125"/>
  <c r="BE155"/>
  <c r="F119"/>
  <c r="BE131"/>
  <c r="BE132"/>
  <c r="BE134"/>
  <c r="BE142"/>
  <c r="BE136"/>
  <c r="BE140"/>
  <c r="BE141"/>
  <c r="BE143"/>
  <c r="BE144"/>
  <c r="BE145"/>
  <c r="BE146"/>
  <c r="BE148"/>
  <c r="BE153"/>
  <c r="BE159"/>
  <c r="BE160"/>
  <c r="BE162"/>
  <c r="BE163"/>
  <c r="BE172"/>
  <c r="BE174"/>
  <c r="BE139"/>
  <c r="BE154"/>
  <c r="BE156"/>
  <c r="BE157"/>
  <c r="BE165"/>
  <c r="BE167"/>
  <c r="BE170"/>
  <c r="F34"/>
  <c i="1" r="BC95"/>
  <c r="BC94"/>
  <c r="W32"/>
  <c i="2" r="F33"/>
  <c i="1" r="BB95"/>
  <c r="BB94"/>
  <c r="AX94"/>
  <c i="2" r="F32"/>
  <c i="1" r="BA95"/>
  <c r="BA94"/>
  <c r="W30"/>
  <c i="2" r="F35"/>
  <c i="1" r="BD95"/>
  <c r="BD94"/>
  <c r="W33"/>
  <c i="2" r="J32"/>
  <c i="1" r="AW95"/>
  <c i="2" l="1" r="P137"/>
  <c r="P122"/>
  <c i="1" r="AU95"/>
  <c i="2" r="T137"/>
  <c r="T122"/>
  <c r="R137"/>
  <c r="R122"/>
  <c r="BK137"/>
  <c r="J137"/>
  <c r="J98"/>
  <c r="BK123"/>
  <c r="J123"/>
  <c r="J95"/>
  <c r="BK168"/>
  <c r="J168"/>
  <c r="J101"/>
  <c i="1" r="AY94"/>
  <c i="2" r="F31"/>
  <c i="1" r="AZ95"/>
  <c r="AZ94"/>
  <c r="AV94"/>
  <c r="AK29"/>
  <c r="W31"/>
  <c i="2" r="J31"/>
  <c i="1" r="AV95"/>
  <c r="AT95"/>
  <c r="AW94"/>
  <c r="AK30"/>
  <c r="AU94"/>
  <c i="2" l="1" r="BK122"/>
  <c r="J122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<sst xmlns="http://schemas.openxmlformats.org/spreadsheetml/2006/main">
  <si>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</si>
  <si>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</si>
  <si>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</si>
  <si>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</si>
  <si>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{90dd1910-4d4b-4bef-95b7-83c0744b6366}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</si>
  <si>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</si>
  <si>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</si>
  <si>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</si>
  <si>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</si>
  <si>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</si>
  <si>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</si>
  <si>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</si>
  <si>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</si>
  <si>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</si>
  <si>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</si>
  <si>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</si>
  <si>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</si>
  <si>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PVC ve farmaceutických laboratořích a skladu ve 3.NP</t>
  </si>
  <si>
    <t>KSO:</t>
  </si>
  <si>
    <t>CC-CZ:</t>
  </si>
  <si>
    <t>Místo:</t>
  </si>
  <si>
    <t>Lipová 18</t>
  </si>
  <si>
    <t>Datum:</t>
  </si>
  <si>
    <t>15. 4. 2024</t>
  </si>
  <si>
    <t>Zadavatel:</t>
  </si>
  <si>
    <t>IČ:</t>
  </si>
  <si>
    <t>MmBrna,Husova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</si>
  <si>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</si>
  <si>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</si>
  <si>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</si>
  <si>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</si>
  <si>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</si>
  <si>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</si>
  <si>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</si>
  <si>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</si>
  <si>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</si>
  <si>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</si>
  <si>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</si>
  <si>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</si>
  <si>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</si>
  <si>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</si>
  <si>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</si>
  <si>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</si>
  <si>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</si>
  <si>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</si>
  <si>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</si>
  <si>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</si>
  <si>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</si>
  <si>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</si>
  <si>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</si>
  <si>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</si>
  <si>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</si>
  <si>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</si>
  <si>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</si>
  <si>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</si>
  <si>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</si>
  <si>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</si>
  <si>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</si>
  <si>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</si>
  <si>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</si>
  <si>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</si>
  <si>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</si>
  <si>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</si>
  <si>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</si>
  <si>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</si>
  <si>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</si>
  <si>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</si>
  <si>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</si>
  <si>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</si>
  <si>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</si>
  <si>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</si>
  <si>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</si>
  <si>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</si>
  <si>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</si>
  <si>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</si>
  <si>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</si>
  <si>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</si>
  <si>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</si>
  <si>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</si>
  <si>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</si>
  <si>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</si>
  <si>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</si>
  <si>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</si>
  <si>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</si>
  <si>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</si>
  <si>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</si>
  <si>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</si>
  <si>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</si>
  <si>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</si>
  <si>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</si>
  <si>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</si>
  <si>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</si>
  <si>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</si>
  <si>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766 - Konstrukce truhlářské</t>
  </si>
  <si>
    <t xml:space="preserve">    776 - Podlahy povlakové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</si>
  <si>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</si>
  <si>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</si>
  <si>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</si>
  <si>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</si>
  <si>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</si>
  <si>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</si>
  <si>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</si>
  <si>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</si>
  <si>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</si>
  <si>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</si>
  <si>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</si>
  <si>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</si>
  <si>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</si>
  <si>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</si>
  <si>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</si>
  <si>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</si>
  <si>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</si>
  <si>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</si>
  <si>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</si>
  <si>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</si>
  <si>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</si>
  <si>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</si>
  <si>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</si>
  <si>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</si>
  <si>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</si>
  <si>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</si>
  <si>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2024 01</t>
  </si>
  <si>
    <t>16</t>
  </si>
  <si>
    <t>1392699713</t>
  </si>
  <si>
    <t>VV</t>
  </si>
  <si>
    <t>12,35*5,6-3,95*3</t>
  </si>
  <si>
    <t>7,55*6,6</t>
  </si>
  <si>
    <t>6,8*2,1</t>
  </si>
  <si>
    <t>Součet</t>
  </si>
  <si>
    <t>4</t>
  </si>
  <si>
    <t>997</t>
  </si>
  <si>
    <t>Přesun sutě</t>
  </si>
  <si>
    <t>997013211</t>
  </si>
  <si>
    <t>Vnitrostaveništní doprava suti a vybouraných hmot pro budovy v do 6 m ručně</t>
  </si>
  <si>
    <t>t</t>
  </si>
  <si>
    <t>547746680</t>
  </si>
  <si>
    <t>3</t>
  </si>
  <si>
    <t>997013213</t>
  </si>
  <si>
    <t>Vnitrostaveništní doprava suti a vybouraných hmot pro budovy v přes 9 do 12 m ručně</t>
  </si>
  <si>
    <t>-1936644054</t>
  </si>
  <si>
    <t>997013501</t>
  </si>
  <si>
    <t>Odvoz suti a vybouraných hmot na skládku nebo meziskládku do 1 km se složením</t>
  </si>
  <si>
    <t>290494979</t>
  </si>
  <si>
    <t>5</t>
  </si>
  <si>
    <t>997013509</t>
  </si>
  <si>
    <t>Příplatek k odvozu suti a vybouraných hmot na skládku ZKD 1 km přes 1 km</t>
  </si>
  <si>
    <t>684556</t>
  </si>
  <si>
    <t>0,615*14 'Přepočtené koeficientem množství</t>
  </si>
  <si>
    <t>6</t>
  </si>
  <si>
    <t>997013601</t>
  </si>
  <si>
    <t>Poplatek za uložení na skládce (skládkovné) stavebního odpadu betonového kód odpadu 17 01 01</t>
  </si>
  <si>
    <t>766921573</t>
  </si>
  <si>
    <t>PSV</t>
  </si>
  <si>
    <t>Práce a dodávky PSV</t>
  </si>
  <si>
    <t>766</t>
  </si>
  <si>
    <t>Konstrukce truhlářské</t>
  </si>
  <si>
    <t>7</t>
  </si>
  <si>
    <t>766662811</t>
  </si>
  <si>
    <t>Demontáž dveřních prahů u dveří jednokřídlových k opětovnému použití</t>
  </si>
  <si>
    <t>kus</t>
  </si>
  <si>
    <t>-968812055</t>
  </si>
  <si>
    <t>8</t>
  </si>
  <si>
    <t>766662812</t>
  </si>
  <si>
    <t>Demontáž dveřních prahů u dveří dvoukřídlových k opětovnému použití</t>
  </si>
  <si>
    <t>-1118688363</t>
  </si>
  <si>
    <t>766695213</t>
  </si>
  <si>
    <t xml:space="preserve">Montáž truhlářských prahů dveří jednokřídlových </t>
  </si>
  <si>
    <t>925871556</t>
  </si>
  <si>
    <t>10</t>
  </si>
  <si>
    <t>766695233</t>
  </si>
  <si>
    <t>Montáž truhlářských prahů dveří dvoukřídlových š přes 10 cm</t>
  </si>
  <si>
    <t>379616875</t>
  </si>
  <si>
    <t>11</t>
  </si>
  <si>
    <t>M</t>
  </si>
  <si>
    <t>61187221</t>
  </si>
  <si>
    <t>práh dveřní dřevěný dubový tl 20mm dl 1270mm včetně nátěru</t>
  </si>
  <si>
    <t>32</t>
  </si>
  <si>
    <t>-984099985</t>
  </si>
  <si>
    <t>611872211</t>
  </si>
  <si>
    <t>práh dveřní dřevěný dubový tl 20mm dl 870mm včetně nátěru</t>
  </si>
  <si>
    <t>-1388271921</t>
  </si>
  <si>
    <t>13</t>
  </si>
  <si>
    <t>766-pc 1</t>
  </si>
  <si>
    <t>Demontáž regálů a opětovná montáž</t>
  </si>
  <si>
    <t>sada</t>
  </si>
  <si>
    <t>-1025489226</t>
  </si>
  <si>
    <t>14</t>
  </si>
  <si>
    <t>998766202</t>
  </si>
  <si>
    <t>Přesun hmot procentní pro kce truhlářské v objektech v přes 6 do 12 m</t>
  </si>
  <si>
    <t>%</t>
  </si>
  <si>
    <t>-2029150100</t>
  </si>
  <si>
    <t>776</t>
  </si>
  <si>
    <t>Podlahy povlakové</t>
  </si>
  <si>
    <t>15</t>
  </si>
  <si>
    <t>776111115</t>
  </si>
  <si>
    <t>Broušení podkladu povlakových podlah před litím stěrky</t>
  </si>
  <si>
    <t>-910284455</t>
  </si>
  <si>
    <t>776111311</t>
  </si>
  <si>
    <t>Vysátí podkladu povlakových podlah</t>
  </si>
  <si>
    <t>1137491592</t>
  </si>
  <si>
    <t>17</t>
  </si>
  <si>
    <t>776121112</t>
  </si>
  <si>
    <t>Vodou ředitelná penetrace savého podkladu povlakových podlah</t>
  </si>
  <si>
    <t>348864342</t>
  </si>
  <si>
    <t>18</t>
  </si>
  <si>
    <t>776131111</t>
  </si>
  <si>
    <t>Vyztužení podkladu povlakových podlah armovacím pletivem ze skelných vláken</t>
  </si>
  <si>
    <t>-652576646</t>
  </si>
  <si>
    <t>19</t>
  </si>
  <si>
    <t>776141112</t>
  </si>
  <si>
    <t>Stěrka podlahová nivelační pro vyrovnání podkladu povlakových podlah pevnosti 20 MPa tl přes 3 do 5 mm</t>
  </si>
  <si>
    <t>-1148875590</t>
  </si>
  <si>
    <t>20</t>
  </si>
  <si>
    <t>776201811</t>
  </si>
  <si>
    <t>Demontáž lepených povlakových podlah bez podložky ručně-2x vč.hliník.lišt</t>
  </si>
  <si>
    <t>-1858049566</t>
  </si>
  <si>
    <t>121,42*2</t>
  </si>
  <si>
    <t>776221111</t>
  </si>
  <si>
    <t>Lepení pásů z PVC standardním lepidlem včetně hlinikových lišt</t>
  </si>
  <si>
    <t>-1836062381</t>
  </si>
  <si>
    <t>22</t>
  </si>
  <si>
    <t>28412245</t>
  </si>
  <si>
    <t xml:space="preserve">krytina podlahová heterogenní  tl 2mm odstím šedý beton</t>
  </si>
  <si>
    <t>441501677</t>
  </si>
  <si>
    <t>121,42*1,1 'Přepočtené koeficientem množství</t>
  </si>
  <si>
    <t>23</t>
  </si>
  <si>
    <t>776223112R</t>
  </si>
  <si>
    <t>Spoj povlakových podlahovin z PVC svařováním za studena</t>
  </si>
  <si>
    <t>m</t>
  </si>
  <si>
    <t>164817217</t>
  </si>
  <si>
    <t>24</t>
  </si>
  <si>
    <t>776421111R</t>
  </si>
  <si>
    <t>Montáž a dod.obvodových lišt lepením</t>
  </si>
  <si>
    <t>550198922</t>
  </si>
  <si>
    <t>(7,55+6,6+12,35+5,6+2,1+6,8)*2</t>
  </si>
  <si>
    <t>25</t>
  </si>
  <si>
    <t xml:space="preserve">776-pc  1</t>
  </si>
  <si>
    <t>D+m přechodové lišty</t>
  </si>
  <si>
    <t>262941277</t>
  </si>
  <si>
    <t>(8,5+2,4+7,5+3*2)*2</t>
  </si>
  <si>
    <t>26</t>
  </si>
  <si>
    <t>998776202</t>
  </si>
  <si>
    <t>Přesun hmot procentní pro podlahy povlakové v objektech v přes 6 do 12 m</t>
  </si>
  <si>
    <t>-1655677088</t>
  </si>
  <si>
    <t>VRN</t>
  </si>
  <si>
    <t>Vedlejší rozpočtové náklady</t>
  </si>
  <si>
    <t>VRN3</t>
  </si>
  <si>
    <t>Zařízení staveniště</t>
  </si>
  <si>
    <t>27</t>
  </si>
  <si>
    <t>030001000</t>
  </si>
  <si>
    <t>Zařízení staveniště 1%</t>
  </si>
  <si>
    <t>1024</t>
  </si>
  <si>
    <t>233176308</t>
  </si>
  <si>
    <t>VRN6</t>
  </si>
  <si>
    <t>Územní vlivy</t>
  </si>
  <si>
    <t>28</t>
  </si>
  <si>
    <t>060001000</t>
  </si>
  <si>
    <t>Územní vlivy 3,2%</t>
  </si>
  <si>
    <t>868064691</t>
  </si>
  <si>
    <t>VRN7</t>
  </si>
  <si>
    <t>Provozní vlivy</t>
  </si>
  <si>
    <t>29</t>
  </si>
  <si>
    <t>070001000</t>
  </si>
  <si>
    <t>Provozní vlivy 1%</t>
  </si>
  <si>
    <t>18934417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</si>
</sst>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31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Lipova18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Výměna PVC ve farmaceutických laboratořích a skladu ve 3.NP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Lipová 18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15. 4. 2024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MmBrna,Husova 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Radka Volková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24.7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'Lipova18 - Výměna PVC ve 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'Lipova18 - Výměna PVC ve ...'!P122</f>
        <v>0</v>
      </c>
      <c r="AV95" s="109">
        <f>'Lipova18 - Výměna PVC ve ...'!J31</f>
        <v>0</v>
      </c>
      <c r="AW95" s="109">
        <f>'Lipova18 - Výměna PVC ve ...'!J32</f>
        <v>0</v>
      </c>
      <c r="AX95" s="109">
        <f>'Lipova18 - Výměna PVC ve ...'!J33</f>
        <v>0</v>
      </c>
      <c r="AY95" s="109">
        <f>'Lipova18 - Výměna PVC ve ...'!J34</f>
        <v>0</v>
      </c>
      <c r="AZ95" s="109">
        <f>'Lipova18 - Výměna PVC ve ...'!F31</f>
        <v>0</v>
      </c>
      <c r="BA95" s="109">
        <f>'Lipova18 - Výměna PVC ve ...'!F32</f>
        <v>0</v>
      </c>
      <c r="BB95" s="109">
        <f>'Lipova18 - Výměna PVC ve ...'!F33</f>
        <v>0</v>
      </c>
      <c r="BC95" s="109">
        <f>'Lipova18 - Výměna PVC ve ...'!F34</f>
        <v>0</v>
      </c>
      <c r="BD95" s="111">
        <f>'Lipova18 - Výměna PVC ve 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18 - Výměna PVC v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15. 4. 2024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31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ROUND(J122,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ROUND((SUM(BE122:BE174)),  2)</f>
        <v>0</v>
      </c>
      <c r="G31" s="36"/>
      <c r="H31" s="36"/>
      <c r="I31" s="120">
        <v>0.20999999999999999</v>
      </c>
      <c r="J31" s="119">
        <f>ROUND(((SUM(BE122:BE174))*I31),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41</v>
      </c>
      <c r="F32" s="119">
        <f>ROUND((SUM(BF122:BF174)),  2)</f>
        <v>0</v>
      </c>
      <c r="G32" s="36"/>
      <c r="H32" s="36"/>
      <c r="I32" s="120">
        <v>0.12</v>
      </c>
      <c r="J32" s="119">
        <f>ROUND(((SUM(BF122:BF174))*I32),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ROUND((SUM(BG122:BG174)),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ROUND((SUM(BH122:BH174)),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ROUND((SUM(BI122:BI174)),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6"/>
      <c r="D85" s="36"/>
      <c r="E85" s="65" t="str">
        <f>E7</f>
        <v>Výměna PVC ve farmaceutických laboratořích a skladu ve 3.NP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Lipová 18</v>
      </c>
      <c r="G87" s="36"/>
      <c r="H87" s="36"/>
      <c r="I87" s="30" t="s">
        <v>22</v>
      </c>
      <c r="J87" s="67" t="str">
        <f>IF(J10="","",J10)</f>
        <v>15. 4. 2024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MmBrna,Husova 3, Brno</v>
      </c>
      <c r="G89" s="36"/>
      <c r="H89" s="36"/>
      <c r="I89" s="30" t="s">
        <v>30</v>
      </c>
      <c r="J89" s="34" t="str">
        <f>E19</f>
        <v>Radka Volková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85</v>
      </c>
      <c r="D92" s="121"/>
      <c r="E92" s="121"/>
      <c r="F92" s="121"/>
      <c r="G92" s="121"/>
      <c r="H92" s="121"/>
      <c r="I92" s="121"/>
      <c r="J92" s="130" t="s">
        <v>86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87</v>
      </c>
      <c r="D94" s="36"/>
      <c r="E94" s="36"/>
      <c r="F94" s="36"/>
      <c r="G94" s="36"/>
      <c r="H94" s="36"/>
      <c r="I94" s="36"/>
      <c r="J94" s="94">
        <f>J122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88</v>
      </c>
    </row>
    <row r="95" s="9" customFormat="1" ht="24.96" customHeight="1">
      <c r="A95" s="9"/>
      <c r="B95" s="132"/>
      <c r="C95" s="9"/>
      <c r="D95" s="133" t="s">
        <v>89</v>
      </c>
      <c r="E95" s="134"/>
      <c r="F95" s="134"/>
      <c r="G95" s="134"/>
      <c r="H95" s="134"/>
      <c r="I95" s="134"/>
      <c r="J95" s="135">
        <f>J123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90</v>
      </c>
      <c r="E96" s="138"/>
      <c r="F96" s="138"/>
      <c r="G96" s="138"/>
      <c r="H96" s="138"/>
      <c r="I96" s="138"/>
      <c r="J96" s="139">
        <f>J124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91</v>
      </c>
      <c r="E97" s="138"/>
      <c r="F97" s="138"/>
      <c r="G97" s="138"/>
      <c r="H97" s="138"/>
      <c r="I97" s="138"/>
      <c r="J97" s="139">
        <f>J130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32"/>
      <c r="C98" s="9"/>
      <c r="D98" s="133" t="s">
        <v>92</v>
      </c>
      <c r="E98" s="134"/>
      <c r="F98" s="134"/>
      <c r="G98" s="134"/>
      <c r="H98" s="134"/>
      <c r="I98" s="134"/>
      <c r="J98" s="135">
        <f>J137</f>
        <v>0</v>
      </c>
      <c r="K98" s="9"/>
      <c r="L98" s="13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36"/>
      <c r="C99" s="10"/>
      <c r="D99" s="137" t="s">
        <v>93</v>
      </c>
      <c r="E99" s="138"/>
      <c r="F99" s="138"/>
      <c r="G99" s="138"/>
      <c r="H99" s="138"/>
      <c r="I99" s="138"/>
      <c r="J99" s="139">
        <f>J138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94</v>
      </c>
      <c r="E100" s="138"/>
      <c r="F100" s="138"/>
      <c r="G100" s="138"/>
      <c r="H100" s="138"/>
      <c r="I100" s="138"/>
      <c r="J100" s="139">
        <f>J147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95</v>
      </c>
      <c r="E101" s="134"/>
      <c r="F101" s="134"/>
      <c r="G101" s="134"/>
      <c r="H101" s="134"/>
      <c r="I101" s="134"/>
      <c r="J101" s="135">
        <f>J168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96</v>
      </c>
      <c r="E102" s="138"/>
      <c r="F102" s="138"/>
      <c r="G102" s="138"/>
      <c r="H102" s="138"/>
      <c r="I102" s="138"/>
      <c r="J102" s="139">
        <f>J169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97</v>
      </c>
      <c r="E103" s="138"/>
      <c r="F103" s="138"/>
      <c r="G103" s="138"/>
      <c r="H103" s="138"/>
      <c r="I103" s="138"/>
      <c r="J103" s="139">
        <f>J171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98</v>
      </c>
      <c r="E104" s="138"/>
      <c r="F104" s="138"/>
      <c r="G104" s="138"/>
      <c r="H104" s="138"/>
      <c r="I104" s="138"/>
      <c r="J104" s="139">
        <f>J173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99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30" customHeight="1">
      <c r="A114" s="36"/>
      <c r="B114" s="37"/>
      <c r="C114" s="36"/>
      <c r="D114" s="36"/>
      <c r="E114" s="65" t="str">
        <f>E7</f>
        <v>Výměna PVC ve farmaceutických laboratořích a skladu ve 3.NP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F10</f>
        <v>Lipová 18</v>
      </c>
      <c r="G116" s="36"/>
      <c r="H116" s="36"/>
      <c r="I116" s="30" t="s">
        <v>22</v>
      </c>
      <c r="J116" s="67" t="str">
        <f>IF(J10="","",J10)</f>
        <v>15. 4. 2024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E13</f>
        <v>MmBrna,Husova 3, Brno</v>
      </c>
      <c r="G118" s="36"/>
      <c r="H118" s="36"/>
      <c r="I118" s="30" t="s">
        <v>30</v>
      </c>
      <c r="J118" s="34" t="str">
        <f>E19</f>
        <v>Radka Volková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IF(E16="","",E16)</f>
        <v>Vyplň údaj</v>
      </c>
      <c r="G119" s="36"/>
      <c r="H119" s="36"/>
      <c r="I119" s="30" t="s">
        <v>33</v>
      </c>
      <c r="J119" s="34" t="str">
        <f>E22</f>
        <v>Radka Volková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40"/>
      <c r="B121" s="141"/>
      <c r="C121" s="142" t="s">
        <v>100</v>
      </c>
      <c r="D121" s="143" t="s">
        <v>60</v>
      </c>
      <c r="E121" s="143" t="s">
        <v>56</v>
      </c>
      <c r="F121" s="143" t="s">
        <v>57</v>
      </c>
      <c r="G121" s="143" t="s">
        <v>101</v>
      </c>
      <c r="H121" s="143" t="s">
        <v>102</v>
      </c>
      <c r="I121" s="143" t="s">
        <v>103</v>
      </c>
      <c r="J121" s="143" t="s">
        <v>86</v>
      </c>
      <c r="K121" s="144" t="s">
        <v>104</v>
      </c>
      <c r="L121" s="145"/>
      <c r="M121" s="84" t="s">
        <v>1</v>
      </c>
      <c r="N121" s="85" t="s">
        <v>39</v>
      </c>
      <c r="O121" s="85" t="s">
        <v>105</v>
      </c>
      <c r="P121" s="85" t="s">
        <v>106</v>
      </c>
      <c r="Q121" s="85" t="s">
        <v>107</v>
      </c>
      <c r="R121" s="85" t="s">
        <v>108</v>
      </c>
      <c r="S121" s="85" t="s">
        <v>109</v>
      </c>
      <c r="T121" s="86" t="s">
        <v>110</v>
      </c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="2" customFormat="1" ht="22.8" customHeight="1">
      <c r="A122" s="36"/>
      <c r="B122" s="37"/>
      <c r="C122" s="91" t="s">
        <v>111</v>
      </c>
      <c r="D122" s="36"/>
      <c r="E122" s="36"/>
      <c r="F122" s="36"/>
      <c r="G122" s="36"/>
      <c r="H122" s="36"/>
      <c r="I122" s="36"/>
      <c r="J122" s="146">
        <f>BK122</f>
        <v>0</v>
      </c>
      <c r="K122" s="36"/>
      <c r="L122" s="37"/>
      <c r="M122" s="87"/>
      <c r="N122" s="71"/>
      <c r="O122" s="88"/>
      <c r="P122" s="147">
        <f>P123+P137+P168</f>
        <v>0</v>
      </c>
      <c r="Q122" s="88"/>
      <c r="R122" s="147">
        <f>R123+R137+R168</f>
        <v>1.3419230800000002</v>
      </c>
      <c r="S122" s="88"/>
      <c r="T122" s="148">
        <f>T123+T137+T168</f>
        <v>0.61515999999999993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74</v>
      </c>
      <c r="AU122" s="17" t="s">
        <v>88</v>
      </c>
      <c r="BK122" s="149">
        <f>BK123+BK137+BK168</f>
        <v>0</v>
      </c>
    </row>
    <row r="123" s="12" customFormat="1" ht="25.92" customHeight="1">
      <c r="A123" s="12"/>
      <c r="B123" s="150"/>
      <c r="C123" s="12"/>
      <c r="D123" s="151" t="s">
        <v>74</v>
      </c>
      <c r="E123" s="152" t="s">
        <v>112</v>
      </c>
      <c r="F123" s="152" t="s">
        <v>113</v>
      </c>
      <c r="G123" s="12"/>
      <c r="H123" s="12"/>
      <c r="I123" s="153"/>
      <c r="J123" s="154">
        <f>BK123</f>
        <v>0</v>
      </c>
      <c r="K123" s="12"/>
      <c r="L123" s="150"/>
      <c r="M123" s="155"/>
      <c r="N123" s="156"/>
      <c r="O123" s="156"/>
      <c r="P123" s="157">
        <f>P124+P130</f>
        <v>0</v>
      </c>
      <c r="Q123" s="156"/>
      <c r="R123" s="157">
        <f>R124+R130</f>
        <v>0.0048568000000000005</v>
      </c>
      <c r="S123" s="156"/>
      <c r="T123" s="158">
        <f>T124+T130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80</v>
      </c>
      <c r="AT123" s="159" t="s">
        <v>74</v>
      </c>
      <c r="AU123" s="159" t="s">
        <v>75</v>
      </c>
      <c r="AY123" s="151" t="s">
        <v>114</v>
      </c>
      <c r="BK123" s="160">
        <f>BK124+BK130</f>
        <v>0</v>
      </c>
    </row>
    <row r="124" s="12" customFormat="1" ht="22.8" customHeight="1">
      <c r="A124" s="12"/>
      <c r="B124" s="150"/>
      <c r="C124" s="12"/>
      <c r="D124" s="151" t="s">
        <v>74</v>
      </c>
      <c r="E124" s="161" t="s">
        <v>115</v>
      </c>
      <c r="F124" s="161" t="s">
        <v>116</v>
      </c>
      <c r="G124" s="12"/>
      <c r="H124" s="12"/>
      <c r="I124" s="153"/>
      <c r="J124" s="162">
        <f>BK124</f>
        <v>0</v>
      </c>
      <c r="K124" s="12"/>
      <c r="L124" s="150"/>
      <c r="M124" s="155"/>
      <c r="N124" s="156"/>
      <c r="O124" s="156"/>
      <c r="P124" s="157">
        <f>SUM(P125:P129)</f>
        <v>0</v>
      </c>
      <c r="Q124" s="156"/>
      <c r="R124" s="157">
        <f>SUM(R125:R129)</f>
        <v>0.0048568000000000005</v>
      </c>
      <c r="S124" s="156"/>
      <c r="T124" s="158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80</v>
      </c>
      <c r="AT124" s="159" t="s">
        <v>74</v>
      </c>
      <c r="AU124" s="159" t="s">
        <v>80</v>
      </c>
      <c r="AY124" s="151" t="s">
        <v>114</v>
      </c>
      <c r="BK124" s="160">
        <f>SUM(BK125:BK129)</f>
        <v>0</v>
      </c>
    </row>
    <row r="125" s="2" customFormat="1" ht="24.15" customHeight="1">
      <c r="A125" s="36"/>
      <c r="B125" s="163"/>
      <c r="C125" s="164" t="s">
        <v>80</v>
      </c>
      <c r="D125" s="164" t="s">
        <v>117</v>
      </c>
      <c r="E125" s="165" t="s">
        <v>118</v>
      </c>
      <c r="F125" s="166" t="s">
        <v>119</v>
      </c>
      <c r="G125" s="167" t="s">
        <v>120</v>
      </c>
      <c r="H125" s="168">
        <v>121.42</v>
      </c>
      <c r="I125" s="169"/>
      <c r="J125" s="170">
        <f>ROUND(I125*H125,2)</f>
        <v>0</v>
      </c>
      <c r="K125" s="166" t="s">
        <v>121</v>
      </c>
      <c r="L125" s="37"/>
      <c r="M125" s="171" t="s">
        <v>1</v>
      </c>
      <c r="N125" s="172" t="s">
        <v>40</v>
      </c>
      <c r="O125" s="75"/>
      <c r="P125" s="173">
        <f>O125*H125</f>
        <v>0</v>
      </c>
      <c r="Q125" s="173">
        <v>4.0000000000000003E-05</v>
      </c>
      <c r="R125" s="173">
        <f>Q125*H125</f>
        <v>0.0048568000000000005</v>
      </c>
      <c r="S125" s="173">
        <v>0</v>
      </c>
      <c r="T125" s="17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5" t="s">
        <v>122</v>
      </c>
      <c r="AT125" s="175" t="s">
        <v>117</v>
      </c>
      <c r="AU125" s="175" t="s">
        <v>82</v>
      </c>
      <c r="AY125" s="17" t="s">
        <v>114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80</v>
      </c>
      <c r="BK125" s="176">
        <f>ROUND(I125*H125,2)</f>
        <v>0</v>
      </c>
      <c r="BL125" s="17" t="s">
        <v>122</v>
      </c>
      <c r="BM125" s="175" t="s">
        <v>123</v>
      </c>
    </row>
    <row r="126" s="13" customFormat="1">
      <c r="A126" s="13"/>
      <c r="B126" s="177"/>
      <c r="C126" s="13"/>
      <c r="D126" s="178" t="s">
        <v>124</v>
      </c>
      <c r="E126" s="179" t="s">
        <v>1</v>
      </c>
      <c r="F126" s="180" t="s">
        <v>125</v>
      </c>
      <c r="G126" s="13"/>
      <c r="H126" s="181">
        <v>57.310000000000002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124</v>
      </c>
      <c r="AU126" s="179" t="s">
        <v>82</v>
      </c>
      <c r="AV126" s="13" t="s">
        <v>82</v>
      </c>
      <c r="AW126" s="13" t="s">
        <v>32</v>
      </c>
      <c r="AX126" s="13" t="s">
        <v>75</v>
      </c>
      <c r="AY126" s="179" t="s">
        <v>114</v>
      </c>
    </row>
    <row r="127" s="13" customFormat="1">
      <c r="A127" s="13"/>
      <c r="B127" s="177"/>
      <c r="C127" s="13"/>
      <c r="D127" s="178" t="s">
        <v>124</v>
      </c>
      <c r="E127" s="179" t="s">
        <v>1</v>
      </c>
      <c r="F127" s="180" t="s">
        <v>126</v>
      </c>
      <c r="G127" s="13"/>
      <c r="H127" s="181">
        <v>49.829999999999998</v>
      </c>
      <c r="I127" s="182"/>
      <c r="J127" s="13"/>
      <c r="K127" s="13"/>
      <c r="L127" s="177"/>
      <c r="M127" s="183"/>
      <c r="N127" s="184"/>
      <c r="O127" s="184"/>
      <c r="P127" s="184"/>
      <c r="Q127" s="184"/>
      <c r="R127" s="184"/>
      <c r="S127" s="184"/>
      <c r="T127" s="18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9" t="s">
        <v>124</v>
      </c>
      <c r="AU127" s="179" t="s">
        <v>82</v>
      </c>
      <c r="AV127" s="13" t="s">
        <v>82</v>
      </c>
      <c r="AW127" s="13" t="s">
        <v>32</v>
      </c>
      <c r="AX127" s="13" t="s">
        <v>75</v>
      </c>
      <c r="AY127" s="179" t="s">
        <v>114</v>
      </c>
    </row>
    <row r="128" s="13" customFormat="1">
      <c r="A128" s="13"/>
      <c r="B128" s="177"/>
      <c r="C128" s="13"/>
      <c r="D128" s="178" t="s">
        <v>124</v>
      </c>
      <c r="E128" s="179" t="s">
        <v>1</v>
      </c>
      <c r="F128" s="180" t="s">
        <v>127</v>
      </c>
      <c r="G128" s="13"/>
      <c r="H128" s="181">
        <v>14.279999999999999</v>
      </c>
      <c r="I128" s="182"/>
      <c r="J128" s="13"/>
      <c r="K128" s="13"/>
      <c r="L128" s="177"/>
      <c r="M128" s="183"/>
      <c r="N128" s="184"/>
      <c r="O128" s="184"/>
      <c r="P128" s="184"/>
      <c r="Q128" s="184"/>
      <c r="R128" s="184"/>
      <c r="S128" s="184"/>
      <c r="T128" s="18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9" t="s">
        <v>124</v>
      </c>
      <c r="AU128" s="179" t="s">
        <v>82</v>
      </c>
      <c r="AV128" s="13" t="s">
        <v>82</v>
      </c>
      <c r="AW128" s="13" t="s">
        <v>32</v>
      </c>
      <c r="AX128" s="13" t="s">
        <v>75</v>
      </c>
      <c r="AY128" s="179" t="s">
        <v>114</v>
      </c>
    </row>
    <row r="129" s="14" customFormat="1">
      <c r="A129" s="14"/>
      <c r="B129" s="186"/>
      <c r="C129" s="14"/>
      <c r="D129" s="178" t="s">
        <v>124</v>
      </c>
      <c r="E129" s="187" t="s">
        <v>1</v>
      </c>
      <c r="F129" s="188" t="s">
        <v>128</v>
      </c>
      <c r="G129" s="14"/>
      <c r="H129" s="189">
        <v>121.42</v>
      </c>
      <c r="I129" s="190"/>
      <c r="J129" s="14"/>
      <c r="K129" s="14"/>
      <c r="L129" s="186"/>
      <c r="M129" s="191"/>
      <c r="N129" s="192"/>
      <c r="O129" s="192"/>
      <c r="P129" s="192"/>
      <c r="Q129" s="192"/>
      <c r="R129" s="192"/>
      <c r="S129" s="192"/>
      <c r="T129" s="19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87" t="s">
        <v>124</v>
      </c>
      <c r="AU129" s="187" t="s">
        <v>82</v>
      </c>
      <c r="AV129" s="14" t="s">
        <v>129</v>
      </c>
      <c r="AW129" s="14" t="s">
        <v>32</v>
      </c>
      <c r="AX129" s="14" t="s">
        <v>80</v>
      </c>
      <c r="AY129" s="187" t="s">
        <v>114</v>
      </c>
    </row>
    <row r="130" s="12" customFormat="1" ht="22.8" customHeight="1">
      <c r="A130" s="12"/>
      <c r="B130" s="150"/>
      <c r="C130" s="12"/>
      <c r="D130" s="151" t="s">
        <v>74</v>
      </c>
      <c r="E130" s="161" t="s">
        <v>130</v>
      </c>
      <c r="F130" s="161" t="s">
        <v>131</v>
      </c>
      <c r="G130" s="12"/>
      <c r="H130" s="12"/>
      <c r="I130" s="153"/>
      <c r="J130" s="162">
        <f>BK130</f>
        <v>0</v>
      </c>
      <c r="K130" s="12"/>
      <c r="L130" s="150"/>
      <c r="M130" s="155"/>
      <c r="N130" s="156"/>
      <c r="O130" s="156"/>
      <c r="P130" s="157">
        <f>SUM(P131:P136)</f>
        <v>0</v>
      </c>
      <c r="Q130" s="156"/>
      <c r="R130" s="157">
        <f>SUM(R131:R136)</f>
        <v>0</v>
      </c>
      <c r="S130" s="156"/>
      <c r="T130" s="158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80</v>
      </c>
      <c r="AT130" s="159" t="s">
        <v>74</v>
      </c>
      <c r="AU130" s="159" t="s">
        <v>80</v>
      </c>
      <c r="AY130" s="151" t="s">
        <v>114</v>
      </c>
      <c r="BK130" s="160">
        <f>SUM(BK131:BK136)</f>
        <v>0</v>
      </c>
    </row>
    <row r="131" s="2" customFormat="1" ht="24.15" customHeight="1">
      <c r="A131" s="36"/>
      <c r="B131" s="163"/>
      <c r="C131" s="164" t="s">
        <v>82</v>
      </c>
      <c r="D131" s="164" t="s">
        <v>117</v>
      </c>
      <c r="E131" s="165" t="s">
        <v>132</v>
      </c>
      <c r="F131" s="166" t="s">
        <v>133</v>
      </c>
      <c r="G131" s="167" t="s">
        <v>134</v>
      </c>
      <c r="H131" s="168">
        <v>0.61499999999999999</v>
      </c>
      <c r="I131" s="169"/>
      <c r="J131" s="170">
        <f>ROUND(I131*H131,2)</f>
        <v>0</v>
      </c>
      <c r="K131" s="166" t="s">
        <v>121</v>
      </c>
      <c r="L131" s="37"/>
      <c r="M131" s="171" t="s">
        <v>1</v>
      </c>
      <c r="N131" s="172" t="s">
        <v>40</v>
      </c>
      <c r="O131" s="75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5" t="s">
        <v>129</v>
      </c>
      <c r="AT131" s="175" t="s">
        <v>117</v>
      </c>
      <c r="AU131" s="175" t="s">
        <v>82</v>
      </c>
      <c r="AY131" s="17" t="s">
        <v>114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80</v>
      </c>
      <c r="BK131" s="176">
        <f>ROUND(I131*H131,2)</f>
        <v>0</v>
      </c>
      <c r="BL131" s="17" t="s">
        <v>129</v>
      </c>
      <c r="BM131" s="175" t="s">
        <v>135</v>
      </c>
    </row>
    <row r="132" s="2" customFormat="1" ht="24.15" customHeight="1">
      <c r="A132" s="36"/>
      <c r="B132" s="163"/>
      <c r="C132" s="164" t="s">
        <v>136</v>
      </c>
      <c r="D132" s="164" t="s">
        <v>117</v>
      </c>
      <c r="E132" s="165" t="s">
        <v>137</v>
      </c>
      <c r="F132" s="166" t="s">
        <v>138</v>
      </c>
      <c r="G132" s="167" t="s">
        <v>134</v>
      </c>
      <c r="H132" s="168">
        <v>0.61499999999999999</v>
      </c>
      <c r="I132" s="169"/>
      <c r="J132" s="170">
        <f>ROUND(I132*H132,2)</f>
        <v>0</v>
      </c>
      <c r="K132" s="166" t="s">
        <v>121</v>
      </c>
      <c r="L132" s="37"/>
      <c r="M132" s="171" t="s">
        <v>1</v>
      </c>
      <c r="N132" s="172" t="s">
        <v>40</v>
      </c>
      <c r="O132" s="75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5" t="s">
        <v>129</v>
      </c>
      <c r="AT132" s="175" t="s">
        <v>117</v>
      </c>
      <c r="AU132" s="175" t="s">
        <v>82</v>
      </c>
      <c r="AY132" s="17" t="s">
        <v>114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80</v>
      </c>
      <c r="BK132" s="176">
        <f>ROUND(I132*H132,2)</f>
        <v>0</v>
      </c>
      <c r="BL132" s="17" t="s">
        <v>129</v>
      </c>
      <c r="BM132" s="175" t="s">
        <v>139</v>
      </c>
    </row>
    <row r="133" s="2" customFormat="1" ht="24.15" customHeight="1">
      <c r="A133" s="36"/>
      <c r="B133" s="163"/>
      <c r="C133" s="164" t="s">
        <v>129</v>
      </c>
      <c r="D133" s="164" t="s">
        <v>117</v>
      </c>
      <c r="E133" s="165" t="s">
        <v>140</v>
      </c>
      <c r="F133" s="166" t="s">
        <v>141</v>
      </c>
      <c r="G133" s="167" t="s">
        <v>134</v>
      </c>
      <c r="H133" s="168">
        <v>0.61499999999999999</v>
      </c>
      <c r="I133" s="169"/>
      <c r="J133" s="170">
        <f>ROUND(I133*H133,2)</f>
        <v>0</v>
      </c>
      <c r="K133" s="166" t="s">
        <v>121</v>
      </c>
      <c r="L133" s="37"/>
      <c r="M133" s="171" t="s">
        <v>1</v>
      </c>
      <c r="N133" s="172" t="s">
        <v>40</v>
      </c>
      <c r="O133" s="75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129</v>
      </c>
      <c r="AT133" s="175" t="s">
        <v>117</v>
      </c>
      <c r="AU133" s="175" t="s">
        <v>82</v>
      </c>
      <c r="AY133" s="17" t="s">
        <v>114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80</v>
      </c>
      <c r="BK133" s="176">
        <f>ROUND(I133*H133,2)</f>
        <v>0</v>
      </c>
      <c r="BL133" s="17" t="s">
        <v>129</v>
      </c>
      <c r="BM133" s="175" t="s">
        <v>142</v>
      </c>
    </row>
    <row r="134" s="2" customFormat="1" ht="24.15" customHeight="1">
      <c r="A134" s="36"/>
      <c r="B134" s="163"/>
      <c r="C134" s="164" t="s">
        <v>143</v>
      </c>
      <c r="D134" s="164" t="s">
        <v>117</v>
      </c>
      <c r="E134" s="165" t="s">
        <v>144</v>
      </c>
      <c r="F134" s="166" t="s">
        <v>145</v>
      </c>
      <c r="G134" s="167" t="s">
        <v>134</v>
      </c>
      <c r="H134" s="168">
        <v>8.6099999999999994</v>
      </c>
      <c r="I134" s="169"/>
      <c r="J134" s="170">
        <f>ROUND(I134*H134,2)</f>
        <v>0</v>
      </c>
      <c r="K134" s="166" t="s">
        <v>121</v>
      </c>
      <c r="L134" s="37"/>
      <c r="M134" s="171" t="s">
        <v>1</v>
      </c>
      <c r="N134" s="172" t="s">
        <v>40</v>
      </c>
      <c r="O134" s="75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5" t="s">
        <v>129</v>
      </c>
      <c r="AT134" s="175" t="s">
        <v>117</v>
      </c>
      <c r="AU134" s="175" t="s">
        <v>82</v>
      </c>
      <c r="AY134" s="17" t="s">
        <v>114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80</v>
      </c>
      <c r="BK134" s="176">
        <f>ROUND(I134*H134,2)</f>
        <v>0</v>
      </c>
      <c r="BL134" s="17" t="s">
        <v>129</v>
      </c>
      <c r="BM134" s="175" t="s">
        <v>146</v>
      </c>
    </row>
    <row r="135" s="13" customFormat="1">
      <c r="A135" s="13"/>
      <c r="B135" s="177"/>
      <c r="C135" s="13"/>
      <c r="D135" s="178" t="s">
        <v>124</v>
      </c>
      <c r="E135" s="13"/>
      <c r="F135" s="180" t="s">
        <v>147</v>
      </c>
      <c r="G135" s="13"/>
      <c r="H135" s="181">
        <v>8.6099999999999994</v>
      </c>
      <c r="I135" s="182"/>
      <c r="J135" s="13"/>
      <c r="K135" s="13"/>
      <c r="L135" s="177"/>
      <c r="M135" s="183"/>
      <c r="N135" s="184"/>
      <c r="O135" s="184"/>
      <c r="P135" s="184"/>
      <c r="Q135" s="184"/>
      <c r="R135" s="184"/>
      <c r="S135" s="184"/>
      <c r="T135" s="18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9" t="s">
        <v>124</v>
      </c>
      <c r="AU135" s="179" t="s">
        <v>82</v>
      </c>
      <c r="AV135" s="13" t="s">
        <v>82</v>
      </c>
      <c r="AW135" s="13" t="s">
        <v>3</v>
      </c>
      <c r="AX135" s="13" t="s">
        <v>80</v>
      </c>
      <c r="AY135" s="179" t="s">
        <v>114</v>
      </c>
    </row>
    <row r="136" s="2" customFormat="1" ht="33" customHeight="1">
      <c r="A136" s="36"/>
      <c r="B136" s="163"/>
      <c r="C136" s="164" t="s">
        <v>148</v>
      </c>
      <c r="D136" s="164" t="s">
        <v>117</v>
      </c>
      <c r="E136" s="165" t="s">
        <v>149</v>
      </c>
      <c r="F136" s="166" t="s">
        <v>150</v>
      </c>
      <c r="G136" s="167" t="s">
        <v>134</v>
      </c>
      <c r="H136" s="168">
        <v>0.61499999999999999</v>
      </c>
      <c r="I136" s="169"/>
      <c r="J136" s="170">
        <f>ROUND(I136*H136,2)</f>
        <v>0</v>
      </c>
      <c r="K136" s="166" t="s">
        <v>121</v>
      </c>
      <c r="L136" s="37"/>
      <c r="M136" s="171" t="s">
        <v>1</v>
      </c>
      <c r="N136" s="172" t="s">
        <v>40</v>
      </c>
      <c r="O136" s="75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129</v>
      </c>
      <c r="AT136" s="175" t="s">
        <v>117</v>
      </c>
      <c r="AU136" s="175" t="s">
        <v>82</v>
      </c>
      <c r="AY136" s="17" t="s">
        <v>114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80</v>
      </c>
      <c r="BK136" s="176">
        <f>ROUND(I136*H136,2)</f>
        <v>0</v>
      </c>
      <c r="BL136" s="17" t="s">
        <v>129</v>
      </c>
      <c r="BM136" s="175" t="s">
        <v>151</v>
      </c>
    </row>
    <row r="137" s="12" customFormat="1" ht="25.92" customHeight="1">
      <c r="A137" s="12"/>
      <c r="B137" s="150"/>
      <c r="C137" s="12"/>
      <c r="D137" s="151" t="s">
        <v>74</v>
      </c>
      <c r="E137" s="152" t="s">
        <v>152</v>
      </c>
      <c r="F137" s="152" t="s">
        <v>153</v>
      </c>
      <c r="G137" s="12"/>
      <c r="H137" s="12"/>
      <c r="I137" s="153"/>
      <c r="J137" s="154">
        <f>BK137</f>
        <v>0</v>
      </c>
      <c r="K137" s="12"/>
      <c r="L137" s="150"/>
      <c r="M137" s="155"/>
      <c r="N137" s="156"/>
      <c r="O137" s="156"/>
      <c r="P137" s="157">
        <f>P138+P147</f>
        <v>0</v>
      </c>
      <c r="Q137" s="156"/>
      <c r="R137" s="157">
        <f>R138+R147</f>
        <v>1.3370662800000002</v>
      </c>
      <c r="S137" s="156"/>
      <c r="T137" s="158">
        <f>T138+T147</f>
        <v>0.61515999999999993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1" t="s">
        <v>82</v>
      </c>
      <c r="AT137" s="159" t="s">
        <v>74</v>
      </c>
      <c r="AU137" s="159" t="s">
        <v>75</v>
      </c>
      <c r="AY137" s="151" t="s">
        <v>114</v>
      </c>
      <c r="BK137" s="160">
        <f>BK138+BK147</f>
        <v>0</v>
      </c>
    </row>
    <row r="138" s="12" customFormat="1" ht="22.8" customHeight="1">
      <c r="A138" s="12"/>
      <c r="B138" s="150"/>
      <c r="C138" s="12"/>
      <c r="D138" s="151" t="s">
        <v>74</v>
      </c>
      <c r="E138" s="161" t="s">
        <v>154</v>
      </c>
      <c r="F138" s="161" t="s">
        <v>155</v>
      </c>
      <c r="G138" s="12"/>
      <c r="H138" s="12"/>
      <c r="I138" s="153"/>
      <c r="J138" s="162">
        <f>BK138</f>
        <v>0</v>
      </c>
      <c r="K138" s="12"/>
      <c r="L138" s="150"/>
      <c r="M138" s="155"/>
      <c r="N138" s="156"/>
      <c r="O138" s="156"/>
      <c r="P138" s="157">
        <f>SUM(P139:P146)</f>
        <v>0</v>
      </c>
      <c r="Q138" s="156"/>
      <c r="R138" s="157">
        <f>SUM(R139:R146)</f>
        <v>0.0086400000000000001</v>
      </c>
      <c r="S138" s="156"/>
      <c r="T138" s="158">
        <f>SUM(T139:T146)</f>
        <v>0.0080600000000000012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1" t="s">
        <v>82</v>
      </c>
      <c r="AT138" s="159" t="s">
        <v>74</v>
      </c>
      <c r="AU138" s="159" t="s">
        <v>80</v>
      </c>
      <c r="AY138" s="151" t="s">
        <v>114</v>
      </c>
      <c r="BK138" s="160">
        <f>SUM(BK139:BK146)</f>
        <v>0</v>
      </c>
    </row>
    <row r="139" s="2" customFormat="1" ht="24.15" customHeight="1">
      <c r="A139" s="36"/>
      <c r="B139" s="163"/>
      <c r="C139" s="164" t="s">
        <v>156</v>
      </c>
      <c r="D139" s="164" t="s">
        <v>117</v>
      </c>
      <c r="E139" s="165" t="s">
        <v>157</v>
      </c>
      <c r="F139" s="166" t="s">
        <v>158</v>
      </c>
      <c r="G139" s="167" t="s">
        <v>159</v>
      </c>
      <c r="H139" s="168">
        <v>2</v>
      </c>
      <c r="I139" s="169"/>
      <c r="J139" s="170">
        <f>ROUND(I139*H139,2)</f>
        <v>0</v>
      </c>
      <c r="K139" s="166" t="s">
        <v>121</v>
      </c>
      <c r="L139" s="37"/>
      <c r="M139" s="171" t="s">
        <v>1</v>
      </c>
      <c r="N139" s="172" t="s">
        <v>40</v>
      </c>
      <c r="O139" s="75"/>
      <c r="P139" s="173">
        <f>O139*H139</f>
        <v>0</v>
      </c>
      <c r="Q139" s="173">
        <v>0</v>
      </c>
      <c r="R139" s="173">
        <f>Q139*H139</f>
        <v>0</v>
      </c>
      <c r="S139" s="173">
        <v>0.0018</v>
      </c>
      <c r="T139" s="174">
        <f>S139*H139</f>
        <v>0.0035999999999999999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5" t="s">
        <v>122</v>
      </c>
      <c r="AT139" s="175" t="s">
        <v>117</v>
      </c>
      <c r="AU139" s="175" t="s">
        <v>82</v>
      </c>
      <c r="AY139" s="17" t="s">
        <v>114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80</v>
      </c>
      <c r="BK139" s="176">
        <f>ROUND(I139*H139,2)</f>
        <v>0</v>
      </c>
      <c r="BL139" s="17" t="s">
        <v>122</v>
      </c>
      <c r="BM139" s="175" t="s">
        <v>160</v>
      </c>
    </row>
    <row r="140" s="2" customFormat="1" ht="24.15" customHeight="1">
      <c r="A140" s="36"/>
      <c r="B140" s="163"/>
      <c r="C140" s="164" t="s">
        <v>161</v>
      </c>
      <c r="D140" s="164" t="s">
        <v>117</v>
      </c>
      <c r="E140" s="165" t="s">
        <v>162</v>
      </c>
      <c r="F140" s="166" t="s">
        <v>163</v>
      </c>
      <c r="G140" s="167" t="s">
        <v>159</v>
      </c>
      <c r="H140" s="168">
        <v>1</v>
      </c>
      <c r="I140" s="169"/>
      <c r="J140" s="170">
        <f>ROUND(I140*H140,2)</f>
        <v>0</v>
      </c>
      <c r="K140" s="166" t="s">
        <v>121</v>
      </c>
      <c r="L140" s="37"/>
      <c r="M140" s="171" t="s">
        <v>1</v>
      </c>
      <c r="N140" s="172" t="s">
        <v>40</v>
      </c>
      <c r="O140" s="75"/>
      <c r="P140" s="173">
        <f>O140*H140</f>
        <v>0</v>
      </c>
      <c r="Q140" s="173">
        <v>0</v>
      </c>
      <c r="R140" s="173">
        <f>Q140*H140</f>
        <v>0</v>
      </c>
      <c r="S140" s="173">
        <v>0.0022300000000000002</v>
      </c>
      <c r="T140" s="174">
        <f>S140*H140</f>
        <v>0.0022300000000000002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122</v>
      </c>
      <c r="AT140" s="175" t="s">
        <v>117</v>
      </c>
      <c r="AU140" s="175" t="s">
        <v>82</v>
      </c>
      <c r="AY140" s="17" t="s">
        <v>114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80</v>
      </c>
      <c r="BK140" s="176">
        <f>ROUND(I140*H140,2)</f>
        <v>0</v>
      </c>
      <c r="BL140" s="17" t="s">
        <v>122</v>
      </c>
      <c r="BM140" s="175" t="s">
        <v>164</v>
      </c>
    </row>
    <row r="141" s="2" customFormat="1" ht="16.5" customHeight="1">
      <c r="A141" s="36"/>
      <c r="B141" s="163"/>
      <c r="C141" s="164" t="s">
        <v>115</v>
      </c>
      <c r="D141" s="164" t="s">
        <v>117</v>
      </c>
      <c r="E141" s="165" t="s">
        <v>165</v>
      </c>
      <c r="F141" s="166" t="s">
        <v>166</v>
      </c>
      <c r="G141" s="167" t="s">
        <v>159</v>
      </c>
      <c r="H141" s="168">
        <v>2</v>
      </c>
      <c r="I141" s="169"/>
      <c r="J141" s="170">
        <f>ROUND(I141*H141,2)</f>
        <v>0</v>
      </c>
      <c r="K141" s="166" t="s">
        <v>121</v>
      </c>
      <c r="L141" s="37"/>
      <c r="M141" s="171" t="s">
        <v>1</v>
      </c>
      <c r="N141" s="172" t="s">
        <v>40</v>
      </c>
      <c r="O141" s="75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5" t="s">
        <v>122</v>
      </c>
      <c r="AT141" s="175" t="s">
        <v>117</v>
      </c>
      <c r="AU141" s="175" t="s">
        <v>82</v>
      </c>
      <c r="AY141" s="17" t="s">
        <v>114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80</v>
      </c>
      <c r="BK141" s="176">
        <f>ROUND(I141*H141,2)</f>
        <v>0</v>
      </c>
      <c r="BL141" s="17" t="s">
        <v>122</v>
      </c>
      <c r="BM141" s="175" t="s">
        <v>167</v>
      </c>
    </row>
    <row r="142" s="2" customFormat="1" ht="24.15" customHeight="1">
      <c r="A142" s="36"/>
      <c r="B142" s="163"/>
      <c r="C142" s="164" t="s">
        <v>168</v>
      </c>
      <c r="D142" s="164" t="s">
        <v>117</v>
      </c>
      <c r="E142" s="165" t="s">
        <v>169</v>
      </c>
      <c r="F142" s="166" t="s">
        <v>170</v>
      </c>
      <c r="G142" s="167" t="s">
        <v>159</v>
      </c>
      <c r="H142" s="168">
        <v>1</v>
      </c>
      <c r="I142" s="169"/>
      <c r="J142" s="170">
        <f>ROUND(I142*H142,2)</f>
        <v>0</v>
      </c>
      <c r="K142" s="166" t="s">
        <v>121</v>
      </c>
      <c r="L142" s="37"/>
      <c r="M142" s="171" t="s">
        <v>1</v>
      </c>
      <c r="N142" s="172" t="s">
        <v>40</v>
      </c>
      <c r="O142" s="75"/>
      <c r="P142" s="173">
        <f>O142*H142</f>
        <v>0</v>
      </c>
      <c r="Q142" s="173">
        <v>0</v>
      </c>
      <c r="R142" s="173">
        <f>Q142*H142</f>
        <v>0</v>
      </c>
      <c r="S142" s="173">
        <v>0</v>
      </c>
      <c r="T142" s="17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5" t="s">
        <v>122</v>
      </c>
      <c r="AT142" s="175" t="s">
        <v>117</v>
      </c>
      <c r="AU142" s="175" t="s">
        <v>82</v>
      </c>
      <c r="AY142" s="17" t="s">
        <v>114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7" t="s">
        <v>80</v>
      </c>
      <c r="BK142" s="176">
        <f>ROUND(I142*H142,2)</f>
        <v>0</v>
      </c>
      <c r="BL142" s="17" t="s">
        <v>122</v>
      </c>
      <c r="BM142" s="175" t="s">
        <v>171</v>
      </c>
    </row>
    <row r="143" s="2" customFormat="1" ht="24.15" customHeight="1">
      <c r="A143" s="36"/>
      <c r="B143" s="163"/>
      <c r="C143" s="194" t="s">
        <v>172</v>
      </c>
      <c r="D143" s="194" t="s">
        <v>173</v>
      </c>
      <c r="E143" s="195" t="s">
        <v>174</v>
      </c>
      <c r="F143" s="196" t="s">
        <v>175</v>
      </c>
      <c r="G143" s="197" t="s">
        <v>159</v>
      </c>
      <c r="H143" s="198">
        <v>1</v>
      </c>
      <c r="I143" s="199"/>
      <c r="J143" s="200">
        <f>ROUND(I143*H143,2)</f>
        <v>0</v>
      </c>
      <c r="K143" s="196" t="s">
        <v>121</v>
      </c>
      <c r="L143" s="201"/>
      <c r="M143" s="202" t="s">
        <v>1</v>
      </c>
      <c r="N143" s="203" t="s">
        <v>40</v>
      </c>
      <c r="O143" s="75"/>
      <c r="P143" s="173">
        <f>O143*H143</f>
        <v>0</v>
      </c>
      <c r="Q143" s="173">
        <v>0.0028800000000000002</v>
      </c>
      <c r="R143" s="173">
        <f>Q143*H143</f>
        <v>0.0028800000000000002</v>
      </c>
      <c r="S143" s="173">
        <v>0</v>
      </c>
      <c r="T143" s="17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176</v>
      </c>
      <c r="AT143" s="175" t="s">
        <v>173</v>
      </c>
      <c r="AU143" s="175" t="s">
        <v>82</v>
      </c>
      <c r="AY143" s="17" t="s">
        <v>114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80</v>
      </c>
      <c r="BK143" s="176">
        <f>ROUND(I143*H143,2)</f>
        <v>0</v>
      </c>
      <c r="BL143" s="17" t="s">
        <v>122</v>
      </c>
      <c r="BM143" s="175" t="s">
        <v>177</v>
      </c>
    </row>
    <row r="144" s="2" customFormat="1" ht="24.15" customHeight="1">
      <c r="A144" s="36"/>
      <c r="B144" s="163"/>
      <c r="C144" s="194" t="s">
        <v>8</v>
      </c>
      <c r="D144" s="194" t="s">
        <v>173</v>
      </c>
      <c r="E144" s="195" t="s">
        <v>178</v>
      </c>
      <c r="F144" s="196" t="s">
        <v>179</v>
      </c>
      <c r="G144" s="197" t="s">
        <v>159</v>
      </c>
      <c r="H144" s="198">
        <v>2</v>
      </c>
      <c r="I144" s="199"/>
      <c r="J144" s="200">
        <f>ROUND(I144*H144,2)</f>
        <v>0</v>
      </c>
      <c r="K144" s="196" t="s">
        <v>1</v>
      </c>
      <c r="L144" s="201"/>
      <c r="M144" s="202" t="s">
        <v>1</v>
      </c>
      <c r="N144" s="203" t="s">
        <v>40</v>
      </c>
      <c r="O144" s="75"/>
      <c r="P144" s="173">
        <f>O144*H144</f>
        <v>0</v>
      </c>
      <c r="Q144" s="173">
        <v>0.0028800000000000002</v>
      </c>
      <c r="R144" s="173">
        <f>Q144*H144</f>
        <v>0.0057600000000000004</v>
      </c>
      <c r="S144" s="173">
        <v>0</v>
      </c>
      <c r="T144" s="17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5" t="s">
        <v>176</v>
      </c>
      <c r="AT144" s="175" t="s">
        <v>173</v>
      </c>
      <c r="AU144" s="175" t="s">
        <v>82</v>
      </c>
      <c r="AY144" s="17" t="s">
        <v>114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80</v>
      </c>
      <c r="BK144" s="176">
        <f>ROUND(I144*H144,2)</f>
        <v>0</v>
      </c>
      <c r="BL144" s="17" t="s">
        <v>122</v>
      </c>
      <c r="BM144" s="175" t="s">
        <v>180</v>
      </c>
    </row>
    <row r="145" s="2" customFormat="1" ht="16.5" customHeight="1">
      <c r="A145" s="36"/>
      <c r="B145" s="163"/>
      <c r="C145" s="164" t="s">
        <v>181</v>
      </c>
      <c r="D145" s="164" t="s">
        <v>117</v>
      </c>
      <c r="E145" s="165" t="s">
        <v>182</v>
      </c>
      <c r="F145" s="166" t="s">
        <v>183</v>
      </c>
      <c r="G145" s="167" t="s">
        <v>184</v>
      </c>
      <c r="H145" s="168">
        <v>1</v>
      </c>
      <c r="I145" s="169"/>
      <c r="J145" s="170">
        <f>ROUND(I145*H145,2)</f>
        <v>0</v>
      </c>
      <c r="K145" s="166" t="s">
        <v>1</v>
      </c>
      <c r="L145" s="37"/>
      <c r="M145" s="171" t="s">
        <v>1</v>
      </c>
      <c r="N145" s="172" t="s">
        <v>40</v>
      </c>
      <c r="O145" s="75"/>
      <c r="P145" s="173">
        <f>O145*H145</f>
        <v>0</v>
      </c>
      <c r="Q145" s="173">
        <v>0</v>
      </c>
      <c r="R145" s="173">
        <f>Q145*H145</f>
        <v>0</v>
      </c>
      <c r="S145" s="173">
        <v>0.0022300000000000002</v>
      </c>
      <c r="T145" s="174">
        <f>S145*H145</f>
        <v>0.0022300000000000002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122</v>
      </c>
      <c r="AT145" s="175" t="s">
        <v>117</v>
      </c>
      <c r="AU145" s="175" t="s">
        <v>82</v>
      </c>
      <c r="AY145" s="17" t="s">
        <v>114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80</v>
      </c>
      <c r="BK145" s="176">
        <f>ROUND(I145*H145,2)</f>
        <v>0</v>
      </c>
      <c r="BL145" s="17" t="s">
        <v>122</v>
      </c>
      <c r="BM145" s="175" t="s">
        <v>185</v>
      </c>
    </row>
    <row r="146" s="2" customFormat="1" ht="24.15" customHeight="1">
      <c r="A146" s="36"/>
      <c r="B146" s="163"/>
      <c r="C146" s="164" t="s">
        <v>186</v>
      </c>
      <c r="D146" s="164" t="s">
        <v>117</v>
      </c>
      <c r="E146" s="165" t="s">
        <v>187</v>
      </c>
      <c r="F146" s="166" t="s">
        <v>188</v>
      </c>
      <c r="G146" s="167" t="s">
        <v>189</v>
      </c>
      <c r="H146" s="204"/>
      <c r="I146" s="169"/>
      <c r="J146" s="170">
        <f>ROUND(I146*H146,2)</f>
        <v>0</v>
      </c>
      <c r="K146" s="166" t="s">
        <v>121</v>
      </c>
      <c r="L146" s="37"/>
      <c r="M146" s="171" t="s">
        <v>1</v>
      </c>
      <c r="N146" s="172" t="s">
        <v>40</v>
      </c>
      <c r="O146" s="75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122</v>
      </c>
      <c r="AT146" s="175" t="s">
        <v>117</v>
      </c>
      <c r="AU146" s="175" t="s">
        <v>82</v>
      </c>
      <c r="AY146" s="17" t="s">
        <v>114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80</v>
      </c>
      <c r="BK146" s="176">
        <f>ROUND(I146*H146,2)</f>
        <v>0</v>
      </c>
      <c r="BL146" s="17" t="s">
        <v>122</v>
      </c>
      <c r="BM146" s="175" t="s">
        <v>190</v>
      </c>
    </row>
    <row r="147" s="12" customFormat="1" ht="22.8" customHeight="1">
      <c r="A147" s="12"/>
      <c r="B147" s="150"/>
      <c r="C147" s="12"/>
      <c r="D147" s="151" t="s">
        <v>74</v>
      </c>
      <c r="E147" s="161" t="s">
        <v>191</v>
      </c>
      <c r="F147" s="161" t="s">
        <v>192</v>
      </c>
      <c r="G147" s="12"/>
      <c r="H147" s="12"/>
      <c r="I147" s="153"/>
      <c r="J147" s="162">
        <f>BK147</f>
        <v>0</v>
      </c>
      <c r="K147" s="12"/>
      <c r="L147" s="150"/>
      <c r="M147" s="155"/>
      <c r="N147" s="156"/>
      <c r="O147" s="156"/>
      <c r="P147" s="157">
        <f>SUM(P148:P167)</f>
        <v>0</v>
      </c>
      <c r="Q147" s="156"/>
      <c r="R147" s="157">
        <f>SUM(R148:R167)</f>
        <v>1.3284262800000002</v>
      </c>
      <c r="S147" s="156"/>
      <c r="T147" s="158">
        <f>SUM(T148:T167)</f>
        <v>0.60709999999999997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1" t="s">
        <v>82</v>
      </c>
      <c r="AT147" s="159" t="s">
        <v>74</v>
      </c>
      <c r="AU147" s="159" t="s">
        <v>80</v>
      </c>
      <c r="AY147" s="151" t="s">
        <v>114</v>
      </c>
      <c r="BK147" s="160">
        <f>SUM(BK148:BK167)</f>
        <v>0</v>
      </c>
    </row>
    <row r="148" s="2" customFormat="1" ht="24.15" customHeight="1">
      <c r="A148" s="36"/>
      <c r="B148" s="163"/>
      <c r="C148" s="164" t="s">
        <v>193</v>
      </c>
      <c r="D148" s="164" t="s">
        <v>117</v>
      </c>
      <c r="E148" s="165" t="s">
        <v>194</v>
      </c>
      <c r="F148" s="166" t="s">
        <v>195</v>
      </c>
      <c r="G148" s="167" t="s">
        <v>120</v>
      </c>
      <c r="H148" s="168">
        <v>121.42</v>
      </c>
      <c r="I148" s="169"/>
      <c r="J148" s="170">
        <f>ROUND(I148*H148,2)</f>
        <v>0</v>
      </c>
      <c r="K148" s="166" t="s">
        <v>121</v>
      </c>
      <c r="L148" s="37"/>
      <c r="M148" s="171" t="s">
        <v>1</v>
      </c>
      <c r="N148" s="172" t="s">
        <v>40</v>
      </c>
      <c r="O148" s="75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122</v>
      </c>
      <c r="AT148" s="175" t="s">
        <v>117</v>
      </c>
      <c r="AU148" s="175" t="s">
        <v>82</v>
      </c>
      <c r="AY148" s="17" t="s">
        <v>114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80</v>
      </c>
      <c r="BK148" s="176">
        <f>ROUND(I148*H148,2)</f>
        <v>0</v>
      </c>
      <c r="BL148" s="17" t="s">
        <v>122</v>
      </c>
      <c r="BM148" s="175" t="s">
        <v>196</v>
      </c>
    </row>
    <row r="149" s="13" customFormat="1">
      <c r="A149" s="13"/>
      <c r="B149" s="177"/>
      <c r="C149" s="13"/>
      <c r="D149" s="178" t="s">
        <v>124</v>
      </c>
      <c r="E149" s="179" t="s">
        <v>1</v>
      </c>
      <c r="F149" s="180" t="s">
        <v>125</v>
      </c>
      <c r="G149" s="13"/>
      <c r="H149" s="181">
        <v>57.310000000000002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124</v>
      </c>
      <c r="AU149" s="179" t="s">
        <v>82</v>
      </c>
      <c r="AV149" s="13" t="s">
        <v>82</v>
      </c>
      <c r="AW149" s="13" t="s">
        <v>32</v>
      </c>
      <c r="AX149" s="13" t="s">
        <v>75</v>
      </c>
      <c r="AY149" s="179" t="s">
        <v>114</v>
      </c>
    </row>
    <row r="150" s="13" customFormat="1">
      <c r="A150" s="13"/>
      <c r="B150" s="177"/>
      <c r="C150" s="13"/>
      <c r="D150" s="178" t="s">
        <v>124</v>
      </c>
      <c r="E150" s="179" t="s">
        <v>1</v>
      </c>
      <c r="F150" s="180" t="s">
        <v>126</v>
      </c>
      <c r="G150" s="13"/>
      <c r="H150" s="181">
        <v>49.829999999999998</v>
      </c>
      <c r="I150" s="182"/>
      <c r="J150" s="13"/>
      <c r="K150" s="13"/>
      <c r="L150" s="177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9" t="s">
        <v>124</v>
      </c>
      <c r="AU150" s="179" t="s">
        <v>82</v>
      </c>
      <c r="AV150" s="13" t="s">
        <v>82</v>
      </c>
      <c r="AW150" s="13" t="s">
        <v>32</v>
      </c>
      <c r="AX150" s="13" t="s">
        <v>75</v>
      </c>
      <c r="AY150" s="179" t="s">
        <v>114</v>
      </c>
    </row>
    <row r="151" s="13" customFormat="1">
      <c r="A151" s="13"/>
      <c r="B151" s="177"/>
      <c r="C151" s="13"/>
      <c r="D151" s="178" t="s">
        <v>124</v>
      </c>
      <c r="E151" s="179" t="s">
        <v>1</v>
      </c>
      <c r="F151" s="180" t="s">
        <v>127</v>
      </c>
      <c r="G151" s="13"/>
      <c r="H151" s="181">
        <v>14.279999999999999</v>
      </c>
      <c r="I151" s="182"/>
      <c r="J151" s="13"/>
      <c r="K151" s="13"/>
      <c r="L151" s="177"/>
      <c r="M151" s="183"/>
      <c r="N151" s="184"/>
      <c r="O151" s="184"/>
      <c r="P151" s="184"/>
      <c r="Q151" s="184"/>
      <c r="R151" s="184"/>
      <c r="S151" s="184"/>
      <c r="T151" s="18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9" t="s">
        <v>124</v>
      </c>
      <c r="AU151" s="179" t="s">
        <v>82</v>
      </c>
      <c r="AV151" s="13" t="s">
        <v>82</v>
      </c>
      <c r="AW151" s="13" t="s">
        <v>32</v>
      </c>
      <c r="AX151" s="13" t="s">
        <v>75</v>
      </c>
      <c r="AY151" s="179" t="s">
        <v>114</v>
      </c>
    </row>
    <row r="152" s="14" customFormat="1">
      <c r="A152" s="14"/>
      <c r="B152" s="186"/>
      <c r="C152" s="14"/>
      <c r="D152" s="178" t="s">
        <v>124</v>
      </c>
      <c r="E152" s="187" t="s">
        <v>1</v>
      </c>
      <c r="F152" s="188" t="s">
        <v>128</v>
      </c>
      <c r="G152" s="14"/>
      <c r="H152" s="189">
        <v>121.42</v>
      </c>
      <c r="I152" s="190"/>
      <c r="J152" s="14"/>
      <c r="K152" s="14"/>
      <c r="L152" s="186"/>
      <c r="M152" s="191"/>
      <c r="N152" s="192"/>
      <c r="O152" s="192"/>
      <c r="P152" s="192"/>
      <c r="Q152" s="192"/>
      <c r="R152" s="192"/>
      <c r="S152" s="192"/>
      <c r="T152" s="19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7" t="s">
        <v>124</v>
      </c>
      <c r="AU152" s="187" t="s">
        <v>82</v>
      </c>
      <c r="AV152" s="14" t="s">
        <v>129</v>
      </c>
      <c r="AW152" s="14" t="s">
        <v>32</v>
      </c>
      <c r="AX152" s="14" t="s">
        <v>80</v>
      </c>
      <c r="AY152" s="187" t="s">
        <v>114</v>
      </c>
    </row>
    <row r="153" s="2" customFormat="1" ht="16.5" customHeight="1">
      <c r="A153" s="36"/>
      <c r="B153" s="163"/>
      <c r="C153" s="164" t="s">
        <v>122</v>
      </c>
      <c r="D153" s="164" t="s">
        <v>117</v>
      </c>
      <c r="E153" s="165" t="s">
        <v>197</v>
      </c>
      <c r="F153" s="166" t="s">
        <v>198</v>
      </c>
      <c r="G153" s="167" t="s">
        <v>120</v>
      </c>
      <c r="H153" s="168">
        <v>121.42</v>
      </c>
      <c r="I153" s="169"/>
      <c r="J153" s="170">
        <f>ROUND(I153*H153,2)</f>
        <v>0</v>
      </c>
      <c r="K153" s="166" t="s">
        <v>121</v>
      </c>
      <c r="L153" s="37"/>
      <c r="M153" s="171" t="s">
        <v>1</v>
      </c>
      <c r="N153" s="172" t="s">
        <v>40</v>
      </c>
      <c r="O153" s="75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5" t="s">
        <v>122</v>
      </c>
      <c r="AT153" s="175" t="s">
        <v>117</v>
      </c>
      <c r="AU153" s="175" t="s">
        <v>82</v>
      </c>
      <c r="AY153" s="17" t="s">
        <v>114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80</v>
      </c>
      <c r="BK153" s="176">
        <f>ROUND(I153*H153,2)</f>
        <v>0</v>
      </c>
      <c r="BL153" s="17" t="s">
        <v>122</v>
      </c>
      <c r="BM153" s="175" t="s">
        <v>199</v>
      </c>
    </row>
    <row r="154" s="2" customFormat="1" ht="24.15" customHeight="1">
      <c r="A154" s="36"/>
      <c r="B154" s="163"/>
      <c r="C154" s="164" t="s">
        <v>200</v>
      </c>
      <c r="D154" s="164" t="s">
        <v>117</v>
      </c>
      <c r="E154" s="165" t="s">
        <v>201</v>
      </c>
      <c r="F154" s="166" t="s">
        <v>202</v>
      </c>
      <c r="G154" s="167" t="s">
        <v>120</v>
      </c>
      <c r="H154" s="168">
        <v>121.42</v>
      </c>
      <c r="I154" s="169"/>
      <c r="J154" s="170">
        <f>ROUND(I154*H154,2)</f>
        <v>0</v>
      </c>
      <c r="K154" s="166" t="s">
        <v>121</v>
      </c>
      <c r="L154" s="37"/>
      <c r="M154" s="171" t="s">
        <v>1</v>
      </c>
      <c r="N154" s="172" t="s">
        <v>40</v>
      </c>
      <c r="O154" s="75"/>
      <c r="P154" s="173">
        <f>O154*H154</f>
        <v>0</v>
      </c>
      <c r="Q154" s="173">
        <v>3.0000000000000001E-05</v>
      </c>
      <c r="R154" s="173">
        <f>Q154*H154</f>
        <v>0.0036426000000000002</v>
      </c>
      <c r="S154" s="173">
        <v>0</v>
      </c>
      <c r="T154" s="17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5" t="s">
        <v>122</v>
      </c>
      <c r="AT154" s="175" t="s">
        <v>117</v>
      </c>
      <c r="AU154" s="175" t="s">
        <v>82</v>
      </c>
      <c r="AY154" s="17" t="s">
        <v>114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80</v>
      </c>
      <c r="BK154" s="176">
        <f>ROUND(I154*H154,2)</f>
        <v>0</v>
      </c>
      <c r="BL154" s="17" t="s">
        <v>122</v>
      </c>
      <c r="BM154" s="175" t="s">
        <v>203</v>
      </c>
    </row>
    <row r="155" s="2" customFormat="1" ht="24.15" customHeight="1">
      <c r="A155" s="36"/>
      <c r="B155" s="163"/>
      <c r="C155" s="164" t="s">
        <v>204</v>
      </c>
      <c r="D155" s="164" t="s">
        <v>117</v>
      </c>
      <c r="E155" s="165" t="s">
        <v>205</v>
      </c>
      <c r="F155" s="166" t="s">
        <v>206</v>
      </c>
      <c r="G155" s="167" t="s">
        <v>120</v>
      </c>
      <c r="H155" s="168">
        <v>121.42</v>
      </c>
      <c r="I155" s="169"/>
      <c r="J155" s="170">
        <f>ROUND(I155*H155,2)</f>
        <v>0</v>
      </c>
      <c r="K155" s="166" t="s">
        <v>121</v>
      </c>
      <c r="L155" s="37"/>
      <c r="M155" s="171" t="s">
        <v>1</v>
      </c>
      <c r="N155" s="172" t="s">
        <v>40</v>
      </c>
      <c r="O155" s="75"/>
      <c r="P155" s="173">
        <f>O155*H155</f>
        <v>0</v>
      </c>
      <c r="Q155" s="173">
        <v>0.00012</v>
      </c>
      <c r="R155" s="173">
        <f>Q155*H155</f>
        <v>0.014570400000000001</v>
      </c>
      <c r="S155" s="173">
        <v>0</v>
      </c>
      <c r="T155" s="17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5" t="s">
        <v>122</v>
      </c>
      <c r="AT155" s="175" t="s">
        <v>117</v>
      </c>
      <c r="AU155" s="175" t="s">
        <v>82</v>
      </c>
      <c r="AY155" s="17" t="s">
        <v>114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80</v>
      </c>
      <c r="BK155" s="176">
        <f>ROUND(I155*H155,2)</f>
        <v>0</v>
      </c>
      <c r="BL155" s="17" t="s">
        <v>122</v>
      </c>
      <c r="BM155" s="175" t="s">
        <v>207</v>
      </c>
    </row>
    <row r="156" s="2" customFormat="1" ht="33" customHeight="1">
      <c r="A156" s="36"/>
      <c r="B156" s="163"/>
      <c r="C156" s="164" t="s">
        <v>208</v>
      </c>
      <c r="D156" s="164" t="s">
        <v>117</v>
      </c>
      <c r="E156" s="165" t="s">
        <v>209</v>
      </c>
      <c r="F156" s="166" t="s">
        <v>210</v>
      </c>
      <c r="G156" s="167" t="s">
        <v>120</v>
      </c>
      <c r="H156" s="168">
        <v>121.42</v>
      </c>
      <c r="I156" s="169"/>
      <c r="J156" s="170">
        <f>ROUND(I156*H156,2)</f>
        <v>0</v>
      </c>
      <c r="K156" s="166" t="s">
        <v>121</v>
      </c>
      <c r="L156" s="37"/>
      <c r="M156" s="171" t="s">
        <v>1</v>
      </c>
      <c r="N156" s="172" t="s">
        <v>40</v>
      </c>
      <c r="O156" s="75"/>
      <c r="P156" s="173">
        <f>O156*H156</f>
        <v>0</v>
      </c>
      <c r="Q156" s="173">
        <v>0.0075799999999999999</v>
      </c>
      <c r="R156" s="173">
        <f>Q156*H156</f>
        <v>0.92036360000000006</v>
      </c>
      <c r="S156" s="173">
        <v>0</v>
      </c>
      <c r="T156" s="17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5" t="s">
        <v>122</v>
      </c>
      <c r="AT156" s="175" t="s">
        <v>117</v>
      </c>
      <c r="AU156" s="175" t="s">
        <v>82</v>
      </c>
      <c r="AY156" s="17" t="s">
        <v>114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80</v>
      </c>
      <c r="BK156" s="176">
        <f>ROUND(I156*H156,2)</f>
        <v>0</v>
      </c>
      <c r="BL156" s="17" t="s">
        <v>122</v>
      </c>
      <c r="BM156" s="175" t="s">
        <v>211</v>
      </c>
    </row>
    <row r="157" s="2" customFormat="1" ht="24.15" customHeight="1">
      <c r="A157" s="36"/>
      <c r="B157" s="163"/>
      <c r="C157" s="164" t="s">
        <v>212</v>
      </c>
      <c r="D157" s="164" t="s">
        <v>117</v>
      </c>
      <c r="E157" s="165" t="s">
        <v>213</v>
      </c>
      <c r="F157" s="166" t="s">
        <v>214</v>
      </c>
      <c r="G157" s="167" t="s">
        <v>120</v>
      </c>
      <c r="H157" s="168">
        <v>242.84</v>
      </c>
      <c r="I157" s="169"/>
      <c r="J157" s="170">
        <f>ROUND(I157*H157,2)</f>
        <v>0</v>
      </c>
      <c r="K157" s="166" t="s">
        <v>121</v>
      </c>
      <c r="L157" s="37"/>
      <c r="M157" s="171" t="s">
        <v>1</v>
      </c>
      <c r="N157" s="172" t="s">
        <v>40</v>
      </c>
      <c r="O157" s="75"/>
      <c r="P157" s="173">
        <f>O157*H157</f>
        <v>0</v>
      </c>
      <c r="Q157" s="173">
        <v>0</v>
      </c>
      <c r="R157" s="173">
        <f>Q157*H157</f>
        <v>0</v>
      </c>
      <c r="S157" s="173">
        <v>0.0025000000000000001</v>
      </c>
      <c r="T157" s="174">
        <f>S157*H157</f>
        <v>0.60709999999999997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5" t="s">
        <v>122</v>
      </c>
      <c r="AT157" s="175" t="s">
        <v>117</v>
      </c>
      <c r="AU157" s="175" t="s">
        <v>82</v>
      </c>
      <c r="AY157" s="17" t="s">
        <v>114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80</v>
      </c>
      <c r="BK157" s="176">
        <f>ROUND(I157*H157,2)</f>
        <v>0</v>
      </c>
      <c r="BL157" s="17" t="s">
        <v>122</v>
      </c>
      <c r="BM157" s="175" t="s">
        <v>215</v>
      </c>
    </row>
    <row r="158" s="13" customFormat="1">
      <c r="A158" s="13"/>
      <c r="B158" s="177"/>
      <c r="C158" s="13"/>
      <c r="D158" s="178" t="s">
        <v>124</v>
      </c>
      <c r="E158" s="179" t="s">
        <v>1</v>
      </c>
      <c r="F158" s="180" t="s">
        <v>216</v>
      </c>
      <c r="G158" s="13"/>
      <c r="H158" s="181">
        <v>242.84</v>
      </c>
      <c r="I158" s="182"/>
      <c r="J158" s="13"/>
      <c r="K158" s="13"/>
      <c r="L158" s="177"/>
      <c r="M158" s="183"/>
      <c r="N158" s="184"/>
      <c r="O158" s="184"/>
      <c r="P158" s="184"/>
      <c r="Q158" s="184"/>
      <c r="R158" s="184"/>
      <c r="S158" s="184"/>
      <c r="T158" s="1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79" t="s">
        <v>124</v>
      </c>
      <c r="AU158" s="179" t="s">
        <v>82</v>
      </c>
      <c r="AV158" s="13" t="s">
        <v>82</v>
      </c>
      <c r="AW158" s="13" t="s">
        <v>32</v>
      </c>
      <c r="AX158" s="13" t="s">
        <v>80</v>
      </c>
      <c r="AY158" s="179" t="s">
        <v>114</v>
      </c>
    </row>
    <row r="159" s="2" customFormat="1" ht="24.15" customHeight="1">
      <c r="A159" s="36"/>
      <c r="B159" s="163"/>
      <c r="C159" s="164" t="s">
        <v>7</v>
      </c>
      <c r="D159" s="164" t="s">
        <v>117</v>
      </c>
      <c r="E159" s="165" t="s">
        <v>217</v>
      </c>
      <c r="F159" s="166" t="s">
        <v>218</v>
      </c>
      <c r="G159" s="167" t="s">
        <v>120</v>
      </c>
      <c r="H159" s="168">
        <v>121.42</v>
      </c>
      <c r="I159" s="169"/>
      <c r="J159" s="170">
        <f>ROUND(I159*H159,2)</f>
        <v>0</v>
      </c>
      <c r="K159" s="166" t="s">
        <v>121</v>
      </c>
      <c r="L159" s="37"/>
      <c r="M159" s="171" t="s">
        <v>1</v>
      </c>
      <c r="N159" s="172" t="s">
        <v>40</v>
      </c>
      <c r="O159" s="75"/>
      <c r="P159" s="173">
        <f>O159*H159</f>
        <v>0</v>
      </c>
      <c r="Q159" s="173">
        <v>0.00029999999999999997</v>
      </c>
      <c r="R159" s="173">
        <f>Q159*H159</f>
        <v>0.036426</v>
      </c>
      <c r="S159" s="173">
        <v>0</v>
      </c>
      <c r="T159" s="17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5" t="s">
        <v>122</v>
      </c>
      <c r="AT159" s="175" t="s">
        <v>117</v>
      </c>
      <c r="AU159" s="175" t="s">
        <v>82</v>
      </c>
      <c r="AY159" s="17" t="s">
        <v>114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7" t="s">
        <v>80</v>
      </c>
      <c r="BK159" s="176">
        <f>ROUND(I159*H159,2)</f>
        <v>0</v>
      </c>
      <c r="BL159" s="17" t="s">
        <v>122</v>
      </c>
      <c r="BM159" s="175" t="s">
        <v>219</v>
      </c>
    </row>
    <row r="160" s="2" customFormat="1" ht="24.15" customHeight="1">
      <c r="A160" s="36"/>
      <c r="B160" s="163"/>
      <c r="C160" s="194" t="s">
        <v>220</v>
      </c>
      <c r="D160" s="194" t="s">
        <v>173</v>
      </c>
      <c r="E160" s="195" t="s">
        <v>221</v>
      </c>
      <c r="F160" s="196" t="s">
        <v>222</v>
      </c>
      <c r="G160" s="197" t="s">
        <v>120</v>
      </c>
      <c r="H160" s="198">
        <v>133.56200000000001</v>
      </c>
      <c r="I160" s="199"/>
      <c r="J160" s="200">
        <f>ROUND(I160*H160,2)</f>
        <v>0</v>
      </c>
      <c r="K160" s="196" t="s">
        <v>121</v>
      </c>
      <c r="L160" s="201"/>
      <c r="M160" s="202" t="s">
        <v>1</v>
      </c>
      <c r="N160" s="203" t="s">
        <v>40</v>
      </c>
      <c r="O160" s="75"/>
      <c r="P160" s="173">
        <f>O160*H160</f>
        <v>0</v>
      </c>
      <c r="Q160" s="173">
        <v>0.00264</v>
      </c>
      <c r="R160" s="173">
        <f>Q160*H160</f>
        <v>0.35260368000000003</v>
      </c>
      <c r="S160" s="173">
        <v>0</v>
      </c>
      <c r="T160" s="17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176</v>
      </c>
      <c r="AT160" s="175" t="s">
        <v>173</v>
      </c>
      <c r="AU160" s="175" t="s">
        <v>82</v>
      </c>
      <c r="AY160" s="17" t="s">
        <v>114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80</v>
      </c>
      <c r="BK160" s="176">
        <f>ROUND(I160*H160,2)</f>
        <v>0</v>
      </c>
      <c r="BL160" s="17" t="s">
        <v>122</v>
      </c>
      <c r="BM160" s="175" t="s">
        <v>223</v>
      </c>
    </row>
    <row r="161" s="13" customFormat="1">
      <c r="A161" s="13"/>
      <c r="B161" s="177"/>
      <c r="C161" s="13"/>
      <c r="D161" s="178" t="s">
        <v>124</v>
      </c>
      <c r="E161" s="13"/>
      <c r="F161" s="180" t="s">
        <v>224</v>
      </c>
      <c r="G161" s="13"/>
      <c r="H161" s="181">
        <v>133.56200000000001</v>
      </c>
      <c r="I161" s="182"/>
      <c r="J161" s="13"/>
      <c r="K161" s="13"/>
      <c r="L161" s="177"/>
      <c r="M161" s="183"/>
      <c r="N161" s="184"/>
      <c r="O161" s="184"/>
      <c r="P161" s="184"/>
      <c r="Q161" s="184"/>
      <c r="R161" s="184"/>
      <c r="S161" s="184"/>
      <c r="T161" s="1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9" t="s">
        <v>124</v>
      </c>
      <c r="AU161" s="179" t="s">
        <v>82</v>
      </c>
      <c r="AV161" s="13" t="s">
        <v>82</v>
      </c>
      <c r="AW161" s="13" t="s">
        <v>3</v>
      </c>
      <c r="AX161" s="13" t="s">
        <v>80</v>
      </c>
      <c r="AY161" s="179" t="s">
        <v>114</v>
      </c>
    </row>
    <row r="162" s="2" customFormat="1" ht="24.15" customHeight="1">
      <c r="A162" s="36"/>
      <c r="B162" s="163"/>
      <c r="C162" s="164" t="s">
        <v>225</v>
      </c>
      <c r="D162" s="164" t="s">
        <v>117</v>
      </c>
      <c r="E162" s="165" t="s">
        <v>226</v>
      </c>
      <c r="F162" s="166" t="s">
        <v>227</v>
      </c>
      <c r="G162" s="167" t="s">
        <v>228</v>
      </c>
      <c r="H162" s="168">
        <v>121.42</v>
      </c>
      <c r="I162" s="169"/>
      <c r="J162" s="170">
        <f>ROUND(I162*H162,2)</f>
        <v>0</v>
      </c>
      <c r="K162" s="166" t="s">
        <v>1</v>
      </c>
      <c r="L162" s="37"/>
      <c r="M162" s="171" t="s">
        <v>1</v>
      </c>
      <c r="N162" s="172" t="s">
        <v>40</v>
      </c>
      <c r="O162" s="75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5" t="s">
        <v>122</v>
      </c>
      <c r="AT162" s="175" t="s">
        <v>117</v>
      </c>
      <c r="AU162" s="175" t="s">
        <v>82</v>
      </c>
      <c r="AY162" s="17" t="s">
        <v>114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80</v>
      </c>
      <c r="BK162" s="176">
        <f>ROUND(I162*H162,2)</f>
        <v>0</v>
      </c>
      <c r="BL162" s="17" t="s">
        <v>122</v>
      </c>
      <c r="BM162" s="175" t="s">
        <v>229</v>
      </c>
    </row>
    <row r="163" s="2" customFormat="1" ht="16.5" customHeight="1">
      <c r="A163" s="36"/>
      <c r="B163" s="163"/>
      <c r="C163" s="164" t="s">
        <v>230</v>
      </c>
      <c r="D163" s="164" t="s">
        <v>117</v>
      </c>
      <c r="E163" s="165" t="s">
        <v>231</v>
      </c>
      <c r="F163" s="166" t="s">
        <v>232</v>
      </c>
      <c r="G163" s="167" t="s">
        <v>228</v>
      </c>
      <c r="H163" s="168">
        <v>82</v>
      </c>
      <c r="I163" s="169"/>
      <c r="J163" s="170">
        <f>ROUND(I163*H163,2)</f>
        <v>0</v>
      </c>
      <c r="K163" s="166" t="s">
        <v>1</v>
      </c>
      <c r="L163" s="37"/>
      <c r="M163" s="171" t="s">
        <v>1</v>
      </c>
      <c r="N163" s="172" t="s">
        <v>40</v>
      </c>
      <c r="O163" s="75"/>
      <c r="P163" s="173">
        <f>O163*H163</f>
        <v>0</v>
      </c>
      <c r="Q163" s="173">
        <v>1.0000000000000001E-05</v>
      </c>
      <c r="R163" s="173">
        <f>Q163*H163</f>
        <v>0.00082000000000000009</v>
      </c>
      <c r="S163" s="173">
        <v>0</v>
      </c>
      <c r="T163" s="17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5" t="s">
        <v>122</v>
      </c>
      <c r="AT163" s="175" t="s">
        <v>117</v>
      </c>
      <c r="AU163" s="175" t="s">
        <v>82</v>
      </c>
      <c r="AY163" s="17" t="s">
        <v>114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80</v>
      </c>
      <c r="BK163" s="176">
        <f>ROUND(I163*H163,2)</f>
        <v>0</v>
      </c>
      <c r="BL163" s="17" t="s">
        <v>122</v>
      </c>
      <c r="BM163" s="175" t="s">
        <v>233</v>
      </c>
    </row>
    <row r="164" s="13" customFormat="1">
      <c r="A164" s="13"/>
      <c r="B164" s="177"/>
      <c r="C164" s="13"/>
      <c r="D164" s="178" t="s">
        <v>124</v>
      </c>
      <c r="E164" s="179" t="s">
        <v>1</v>
      </c>
      <c r="F164" s="180" t="s">
        <v>234</v>
      </c>
      <c r="G164" s="13"/>
      <c r="H164" s="181">
        <v>82</v>
      </c>
      <c r="I164" s="182"/>
      <c r="J164" s="13"/>
      <c r="K164" s="13"/>
      <c r="L164" s="177"/>
      <c r="M164" s="183"/>
      <c r="N164" s="184"/>
      <c r="O164" s="184"/>
      <c r="P164" s="184"/>
      <c r="Q164" s="184"/>
      <c r="R164" s="184"/>
      <c r="S164" s="184"/>
      <c r="T164" s="1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9" t="s">
        <v>124</v>
      </c>
      <c r="AU164" s="179" t="s">
        <v>82</v>
      </c>
      <c r="AV164" s="13" t="s">
        <v>82</v>
      </c>
      <c r="AW164" s="13" t="s">
        <v>32</v>
      </c>
      <c r="AX164" s="13" t="s">
        <v>80</v>
      </c>
      <c r="AY164" s="179" t="s">
        <v>114</v>
      </c>
    </row>
    <row r="165" s="2" customFormat="1" ht="16.5" customHeight="1">
      <c r="A165" s="36"/>
      <c r="B165" s="163"/>
      <c r="C165" s="164" t="s">
        <v>235</v>
      </c>
      <c r="D165" s="164" t="s">
        <v>117</v>
      </c>
      <c r="E165" s="165" t="s">
        <v>236</v>
      </c>
      <c r="F165" s="166" t="s">
        <v>237</v>
      </c>
      <c r="G165" s="167" t="s">
        <v>228</v>
      </c>
      <c r="H165" s="168">
        <v>48.799999999999997</v>
      </c>
      <c r="I165" s="169"/>
      <c r="J165" s="170">
        <f>ROUND(I165*H165,2)</f>
        <v>0</v>
      </c>
      <c r="K165" s="166" t="s">
        <v>1</v>
      </c>
      <c r="L165" s="37"/>
      <c r="M165" s="171" t="s">
        <v>1</v>
      </c>
      <c r="N165" s="172" t="s">
        <v>40</v>
      </c>
      <c r="O165" s="75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5" t="s">
        <v>122</v>
      </c>
      <c r="AT165" s="175" t="s">
        <v>117</v>
      </c>
      <c r="AU165" s="175" t="s">
        <v>82</v>
      </c>
      <c r="AY165" s="17" t="s">
        <v>114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80</v>
      </c>
      <c r="BK165" s="176">
        <f>ROUND(I165*H165,2)</f>
        <v>0</v>
      </c>
      <c r="BL165" s="17" t="s">
        <v>122</v>
      </c>
      <c r="BM165" s="175" t="s">
        <v>238</v>
      </c>
    </row>
    <row r="166" s="13" customFormat="1">
      <c r="A166" s="13"/>
      <c r="B166" s="177"/>
      <c r="C166" s="13"/>
      <c r="D166" s="178" t="s">
        <v>124</v>
      </c>
      <c r="E166" s="179" t="s">
        <v>1</v>
      </c>
      <c r="F166" s="180" t="s">
        <v>239</v>
      </c>
      <c r="G166" s="13"/>
      <c r="H166" s="181">
        <v>48.799999999999997</v>
      </c>
      <c r="I166" s="182"/>
      <c r="J166" s="13"/>
      <c r="K166" s="13"/>
      <c r="L166" s="177"/>
      <c r="M166" s="183"/>
      <c r="N166" s="184"/>
      <c r="O166" s="184"/>
      <c r="P166" s="184"/>
      <c r="Q166" s="184"/>
      <c r="R166" s="184"/>
      <c r="S166" s="184"/>
      <c r="T166" s="1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9" t="s">
        <v>124</v>
      </c>
      <c r="AU166" s="179" t="s">
        <v>82</v>
      </c>
      <c r="AV166" s="13" t="s">
        <v>82</v>
      </c>
      <c r="AW166" s="13" t="s">
        <v>32</v>
      </c>
      <c r="AX166" s="13" t="s">
        <v>80</v>
      </c>
      <c r="AY166" s="179" t="s">
        <v>114</v>
      </c>
    </row>
    <row r="167" s="2" customFormat="1" ht="24.15" customHeight="1">
      <c r="A167" s="36"/>
      <c r="B167" s="163"/>
      <c r="C167" s="164" t="s">
        <v>240</v>
      </c>
      <c r="D167" s="164" t="s">
        <v>117</v>
      </c>
      <c r="E167" s="165" t="s">
        <v>241</v>
      </c>
      <c r="F167" s="166" t="s">
        <v>242</v>
      </c>
      <c r="G167" s="167" t="s">
        <v>189</v>
      </c>
      <c r="H167" s="204"/>
      <c r="I167" s="169"/>
      <c r="J167" s="170">
        <f>ROUND(I167*H167,2)</f>
        <v>0</v>
      </c>
      <c r="K167" s="166" t="s">
        <v>121</v>
      </c>
      <c r="L167" s="37"/>
      <c r="M167" s="171" t="s">
        <v>1</v>
      </c>
      <c r="N167" s="172" t="s">
        <v>40</v>
      </c>
      <c r="O167" s="75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5" t="s">
        <v>122</v>
      </c>
      <c r="AT167" s="175" t="s">
        <v>117</v>
      </c>
      <c r="AU167" s="175" t="s">
        <v>82</v>
      </c>
      <c r="AY167" s="17" t="s">
        <v>114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7" t="s">
        <v>80</v>
      </c>
      <c r="BK167" s="176">
        <f>ROUND(I167*H167,2)</f>
        <v>0</v>
      </c>
      <c r="BL167" s="17" t="s">
        <v>122</v>
      </c>
      <c r="BM167" s="175" t="s">
        <v>243</v>
      </c>
    </row>
    <row r="168" s="12" customFormat="1" ht="25.92" customHeight="1">
      <c r="A168" s="12"/>
      <c r="B168" s="150"/>
      <c r="C168" s="12"/>
      <c r="D168" s="151" t="s">
        <v>74</v>
      </c>
      <c r="E168" s="152" t="s">
        <v>244</v>
      </c>
      <c r="F168" s="152" t="s">
        <v>245</v>
      </c>
      <c r="G168" s="12"/>
      <c r="H168" s="12"/>
      <c r="I168" s="153"/>
      <c r="J168" s="154">
        <f>BK168</f>
        <v>0</v>
      </c>
      <c r="K168" s="12"/>
      <c r="L168" s="150"/>
      <c r="M168" s="155"/>
      <c r="N168" s="156"/>
      <c r="O168" s="156"/>
      <c r="P168" s="157">
        <f>P169+P171+P173</f>
        <v>0</v>
      </c>
      <c r="Q168" s="156"/>
      <c r="R168" s="157">
        <f>R169+R171+R173</f>
        <v>0</v>
      </c>
      <c r="S168" s="156"/>
      <c r="T168" s="158">
        <f>T169+T171+T173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1" t="s">
        <v>143</v>
      </c>
      <c r="AT168" s="159" t="s">
        <v>74</v>
      </c>
      <c r="AU168" s="159" t="s">
        <v>75</v>
      </c>
      <c r="AY168" s="151" t="s">
        <v>114</v>
      </c>
      <c r="BK168" s="160">
        <f>BK169+BK171+BK173</f>
        <v>0</v>
      </c>
    </row>
    <row r="169" s="12" customFormat="1" ht="22.8" customHeight="1">
      <c r="A169" s="12"/>
      <c r="B169" s="150"/>
      <c r="C169" s="12"/>
      <c r="D169" s="151" t="s">
        <v>74</v>
      </c>
      <c r="E169" s="161" t="s">
        <v>246</v>
      </c>
      <c r="F169" s="161" t="s">
        <v>247</v>
      </c>
      <c r="G169" s="12"/>
      <c r="H169" s="12"/>
      <c r="I169" s="153"/>
      <c r="J169" s="162">
        <f>BK169</f>
        <v>0</v>
      </c>
      <c r="K169" s="12"/>
      <c r="L169" s="150"/>
      <c r="M169" s="155"/>
      <c r="N169" s="156"/>
      <c r="O169" s="156"/>
      <c r="P169" s="157">
        <f>P170</f>
        <v>0</v>
      </c>
      <c r="Q169" s="156"/>
      <c r="R169" s="157">
        <f>R170</f>
        <v>0</v>
      </c>
      <c r="S169" s="156"/>
      <c r="T169" s="158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1" t="s">
        <v>143</v>
      </c>
      <c r="AT169" s="159" t="s">
        <v>74</v>
      </c>
      <c r="AU169" s="159" t="s">
        <v>80</v>
      </c>
      <c r="AY169" s="151" t="s">
        <v>114</v>
      </c>
      <c r="BK169" s="160">
        <f>BK170</f>
        <v>0</v>
      </c>
    </row>
    <row r="170" s="2" customFormat="1" ht="16.5" customHeight="1">
      <c r="A170" s="36"/>
      <c r="B170" s="163"/>
      <c r="C170" s="164" t="s">
        <v>248</v>
      </c>
      <c r="D170" s="164" t="s">
        <v>117</v>
      </c>
      <c r="E170" s="165" t="s">
        <v>249</v>
      </c>
      <c r="F170" s="166" t="s">
        <v>250</v>
      </c>
      <c r="G170" s="167" t="s">
        <v>184</v>
      </c>
      <c r="H170" s="168">
        <v>1</v>
      </c>
      <c r="I170" s="169"/>
      <c r="J170" s="170">
        <f>ROUND(I170*H170,2)</f>
        <v>0</v>
      </c>
      <c r="K170" s="166" t="s">
        <v>121</v>
      </c>
      <c r="L170" s="37"/>
      <c r="M170" s="171" t="s">
        <v>1</v>
      </c>
      <c r="N170" s="172" t="s">
        <v>40</v>
      </c>
      <c r="O170" s="75"/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5" t="s">
        <v>251</v>
      </c>
      <c r="AT170" s="175" t="s">
        <v>117</v>
      </c>
      <c r="AU170" s="175" t="s">
        <v>82</v>
      </c>
      <c r="AY170" s="17" t="s">
        <v>114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80</v>
      </c>
      <c r="BK170" s="176">
        <f>ROUND(I170*H170,2)</f>
        <v>0</v>
      </c>
      <c r="BL170" s="17" t="s">
        <v>251</v>
      </c>
      <c r="BM170" s="175" t="s">
        <v>252</v>
      </c>
    </row>
    <row r="171" s="12" customFormat="1" ht="22.8" customHeight="1">
      <c r="A171" s="12"/>
      <c r="B171" s="150"/>
      <c r="C171" s="12"/>
      <c r="D171" s="151" t="s">
        <v>74</v>
      </c>
      <c r="E171" s="161" t="s">
        <v>253</v>
      </c>
      <c r="F171" s="161" t="s">
        <v>254</v>
      </c>
      <c r="G171" s="12"/>
      <c r="H171" s="12"/>
      <c r="I171" s="153"/>
      <c r="J171" s="162">
        <f>BK171</f>
        <v>0</v>
      </c>
      <c r="K171" s="12"/>
      <c r="L171" s="150"/>
      <c r="M171" s="155"/>
      <c r="N171" s="156"/>
      <c r="O171" s="156"/>
      <c r="P171" s="157">
        <f>P172</f>
        <v>0</v>
      </c>
      <c r="Q171" s="156"/>
      <c r="R171" s="157">
        <f>R172</f>
        <v>0</v>
      </c>
      <c r="S171" s="156"/>
      <c r="T171" s="158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1" t="s">
        <v>143</v>
      </c>
      <c r="AT171" s="159" t="s">
        <v>74</v>
      </c>
      <c r="AU171" s="159" t="s">
        <v>80</v>
      </c>
      <c r="AY171" s="151" t="s">
        <v>114</v>
      </c>
      <c r="BK171" s="160">
        <f>BK172</f>
        <v>0</v>
      </c>
    </row>
    <row r="172" s="2" customFormat="1" ht="16.5" customHeight="1">
      <c r="A172" s="36"/>
      <c r="B172" s="163"/>
      <c r="C172" s="164" t="s">
        <v>255</v>
      </c>
      <c r="D172" s="164" t="s">
        <v>117</v>
      </c>
      <c r="E172" s="165" t="s">
        <v>256</v>
      </c>
      <c r="F172" s="166" t="s">
        <v>257</v>
      </c>
      <c r="G172" s="167" t="s">
        <v>184</v>
      </c>
      <c r="H172" s="168">
        <v>1</v>
      </c>
      <c r="I172" s="169"/>
      <c r="J172" s="170">
        <f>ROUND(I172*H172,2)</f>
        <v>0</v>
      </c>
      <c r="K172" s="166" t="s">
        <v>121</v>
      </c>
      <c r="L172" s="37"/>
      <c r="M172" s="171" t="s">
        <v>1</v>
      </c>
      <c r="N172" s="172" t="s">
        <v>40</v>
      </c>
      <c r="O172" s="75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5" t="s">
        <v>251</v>
      </c>
      <c r="AT172" s="175" t="s">
        <v>117</v>
      </c>
      <c r="AU172" s="175" t="s">
        <v>82</v>
      </c>
      <c r="AY172" s="17" t="s">
        <v>114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80</v>
      </c>
      <c r="BK172" s="176">
        <f>ROUND(I172*H172,2)</f>
        <v>0</v>
      </c>
      <c r="BL172" s="17" t="s">
        <v>251</v>
      </c>
      <c r="BM172" s="175" t="s">
        <v>258</v>
      </c>
    </row>
    <row r="173" s="12" customFormat="1" ht="22.8" customHeight="1">
      <c r="A173" s="12"/>
      <c r="B173" s="150"/>
      <c r="C173" s="12"/>
      <c r="D173" s="151" t="s">
        <v>74</v>
      </c>
      <c r="E173" s="161" t="s">
        <v>259</v>
      </c>
      <c r="F173" s="161" t="s">
        <v>260</v>
      </c>
      <c r="G173" s="12"/>
      <c r="H173" s="12"/>
      <c r="I173" s="153"/>
      <c r="J173" s="162">
        <f>BK173</f>
        <v>0</v>
      </c>
      <c r="K173" s="12"/>
      <c r="L173" s="150"/>
      <c r="M173" s="155"/>
      <c r="N173" s="156"/>
      <c r="O173" s="156"/>
      <c r="P173" s="157">
        <f>P174</f>
        <v>0</v>
      </c>
      <c r="Q173" s="156"/>
      <c r="R173" s="157">
        <f>R174</f>
        <v>0</v>
      </c>
      <c r="S173" s="156"/>
      <c r="T173" s="158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1" t="s">
        <v>143</v>
      </c>
      <c r="AT173" s="159" t="s">
        <v>74</v>
      </c>
      <c r="AU173" s="159" t="s">
        <v>80</v>
      </c>
      <c r="AY173" s="151" t="s">
        <v>114</v>
      </c>
      <c r="BK173" s="160">
        <f>BK174</f>
        <v>0</v>
      </c>
    </row>
    <row r="174" s="2" customFormat="1" ht="16.5" customHeight="1">
      <c r="A174" s="36"/>
      <c r="B174" s="163"/>
      <c r="C174" s="164" t="s">
        <v>261</v>
      </c>
      <c r="D174" s="164" t="s">
        <v>117</v>
      </c>
      <c r="E174" s="165" t="s">
        <v>262</v>
      </c>
      <c r="F174" s="166" t="s">
        <v>263</v>
      </c>
      <c r="G174" s="167" t="s">
        <v>184</v>
      </c>
      <c r="H174" s="168">
        <v>1</v>
      </c>
      <c r="I174" s="169"/>
      <c r="J174" s="170">
        <f>ROUND(I174*H174,2)</f>
        <v>0</v>
      </c>
      <c r="K174" s="166" t="s">
        <v>121</v>
      </c>
      <c r="L174" s="37"/>
      <c r="M174" s="205" t="s">
        <v>1</v>
      </c>
      <c r="N174" s="206" t="s">
        <v>40</v>
      </c>
      <c r="O174" s="207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5" t="s">
        <v>251</v>
      </c>
      <c r="AT174" s="175" t="s">
        <v>117</v>
      </c>
      <c r="AU174" s="175" t="s">
        <v>82</v>
      </c>
      <c r="AY174" s="17" t="s">
        <v>114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80</v>
      </c>
      <c r="BK174" s="176">
        <f>ROUND(I174*H174,2)</f>
        <v>0</v>
      </c>
      <c r="BL174" s="17" t="s">
        <v>251</v>
      </c>
      <c r="BM174" s="175" t="s">
        <v>264</v>
      </c>
    </row>
    <row r="175" s="2" customFormat="1" ht="6.96" customHeight="1">
      <c r="A175" s="36"/>
      <c r="B175" s="58"/>
      <c r="C175" s="59"/>
      <c r="D175" s="59"/>
      <c r="E175" s="59"/>
      <c r="F175" s="59"/>
      <c r="G175" s="59"/>
      <c r="H175" s="59"/>
      <c r="I175" s="59"/>
      <c r="J175" s="59"/>
      <c r="K175" s="59"/>
      <c r="L175" s="37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autoFilter ref="C121:K174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2024-04-16T12:30:19Z</dcterms:created>
  <dcterms:modified xsi:type="dcterms:W3CDTF">2024-04-16T12:30:20Z</dcterms:modified>
</cp:coreProperties>
</file>